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ónicaTapiaA\Dropbox (Personal)\#Ruta Civica\Drive\CdMxSinCorrupcion\Posicionamientos OSC\"/>
    </mc:Choice>
  </mc:AlternateContent>
  <xr:revisionPtr revIDLastSave="0" documentId="8_{D7734F64-2832-4926-B99D-F58E9AD5B769}" xr6:coauthVersionLast="44" xr6:coauthVersionMax="44" xr10:uidLastSave="{00000000-0000-0000-0000-000000000000}"/>
  <bookViews>
    <workbookView xWindow="-108" yWindow="-108" windowWidth="23256" windowHeight="12576" activeTab="2" xr2:uid="{11DDFCBF-EA3D-4D73-B633-D24C3FE38E8A}"/>
  </bookViews>
  <sheets>
    <sheet name="Glosario" sheetId="4" r:id="rId1"/>
    <sheet name="Evaluaciones" sheetId="1" r:id="rId2"/>
    <sheet name="Mejores puntaj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4" i="1" l="1"/>
  <c r="AU38" i="1" l="1"/>
  <c r="AR38" i="1"/>
  <c r="AJ38" i="1"/>
  <c r="AF38" i="1"/>
  <c r="X38" i="1"/>
  <c r="R38" i="1"/>
  <c r="AR37" i="1"/>
  <c r="AJ37" i="1"/>
  <c r="AF37" i="1"/>
  <c r="X37" i="1"/>
  <c r="R37" i="1"/>
  <c r="AU36" i="1"/>
  <c r="AR36" i="1"/>
  <c r="AJ36" i="1"/>
  <c r="AF36" i="1"/>
  <c r="X36" i="1"/>
  <c r="R36" i="1"/>
  <c r="AU35" i="1"/>
  <c r="AR35" i="1"/>
  <c r="AJ35" i="1"/>
  <c r="AF35" i="1"/>
  <c r="X35" i="1"/>
  <c r="R35" i="1"/>
  <c r="AS35" i="1" l="1"/>
  <c r="AV35" i="1" s="1"/>
  <c r="AW35" i="1" s="1"/>
  <c r="AS36" i="1"/>
  <c r="AV36" i="1" s="1"/>
  <c r="AW36" i="1" s="1"/>
  <c r="AS37" i="1"/>
  <c r="AS38" i="1"/>
  <c r="AV38" i="1" s="1"/>
  <c r="AW38" i="1" s="1"/>
  <c r="AF10" i="1" l="1"/>
  <c r="AF9" i="1"/>
  <c r="AF8" i="1"/>
  <c r="AU8" i="1" l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R8" i="1"/>
  <c r="AJ8" i="1"/>
  <c r="X8" i="1"/>
  <c r="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AS23" i="1" l="1"/>
  <c r="AV23" i="1" s="1"/>
  <c r="AW23" i="1" s="1"/>
  <c r="AS30" i="1"/>
  <c r="AV30" i="1"/>
  <c r="AW30" i="1" s="1"/>
  <c r="AS31" i="1"/>
  <c r="AV31" i="1" s="1"/>
  <c r="AW31" i="1" s="1"/>
  <c r="AS15" i="1"/>
  <c r="AV15" i="1" s="1"/>
  <c r="AW15" i="1" s="1"/>
  <c r="AS14" i="1"/>
  <c r="AV14" i="1" s="1"/>
  <c r="AW14" i="1" s="1"/>
  <c r="AS29" i="1"/>
  <c r="AV29" i="1" s="1"/>
  <c r="AW29" i="1" s="1"/>
  <c r="AS17" i="1"/>
  <c r="AV17" i="1" s="1"/>
  <c r="AW17" i="1" s="1"/>
  <c r="AS33" i="1"/>
  <c r="AV33" i="1" s="1"/>
  <c r="AW33" i="1" s="1"/>
  <c r="AS25" i="1"/>
  <c r="AV25" i="1" s="1"/>
  <c r="AW25" i="1" s="1"/>
  <c r="AS21" i="1"/>
  <c r="AV21" i="1" s="1"/>
  <c r="AW21" i="1" s="1"/>
  <c r="AS13" i="1"/>
  <c r="AV13" i="1" s="1"/>
  <c r="AW13" i="1" s="1"/>
  <c r="AS9" i="1"/>
  <c r="AV9" i="1" s="1"/>
  <c r="AW9" i="1" s="1"/>
  <c r="AS8" i="1"/>
  <c r="AV8" i="1" s="1"/>
  <c r="AW8" i="1" s="1"/>
  <c r="AS18" i="1"/>
  <c r="AV18" i="1" s="1"/>
  <c r="AW18" i="1" s="1"/>
  <c r="AS22" i="1"/>
  <c r="AV22" i="1" s="1"/>
  <c r="AW22" i="1" s="1"/>
  <c r="AS26" i="1"/>
  <c r="AV26" i="1" s="1"/>
  <c r="AW26" i="1" s="1"/>
  <c r="AS10" i="1"/>
  <c r="AV10" i="1" s="1"/>
  <c r="AW10" i="1" s="1"/>
  <c r="AS27" i="1"/>
  <c r="AV27" i="1" s="1"/>
  <c r="AW27" i="1" s="1"/>
  <c r="AS11" i="1"/>
  <c r="AV11" i="1" s="1"/>
  <c r="AW11" i="1" s="1"/>
  <c r="AS19" i="1"/>
  <c r="AV19" i="1" s="1"/>
  <c r="AW19" i="1" s="1"/>
  <c r="AS32" i="1"/>
  <c r="AV32" i="1" s="1"/>
  <c r="AW32" i="1" s="1"/>
  <c r="AS28" i="1"/>
  <c r="AV28" i="1" s="1"/>
  <c r="AW28" i="1" s="1"/>
  <c r="AS24" i="1"/>
  <c r="AV24" i="1" s="1"/>
  <c r="AW24" i="1" s="1"/>
  <c r="AS20" i="1"/>
  <c r="AV20" i="1" s="1"/>
  <c r="AW20" i="1" s="1"/>
  <c r="AS16" i="1"/>
  <c r="AV16" i="1" s="1"/>
  <c r="AW16" i="1" s="1"/>
  <c r="AS12" i="1"/>
  <c r="AV12" i="1" s="1"/>
  <c r="AW12" i="1" s="1"/>
  <c r="AU37" i="1" l="1"/>
  <c r="AV37" i="1" s="1"/>
  <c r="AW37" i="1" s="1"/>
</calcChain>
</file>

<file path=xl/sharedStrings.xml><?xml version="1.0" encoding="utf-8"?>
<sst xmlns="http://schemas.openxmlformats.org/spreadsheetml/2006/main" count="125" uniqueCount="105">
  <si>
    <t>Folio</t>
  </si>
  <si>
    <t>Nombre</t>
  </si>
  <si>
    <t>Maribel Acevedo Olvera</t>
  </si>
  <si>
    <t xml:space="preserve">Arturo Israel Aguilar Sánchez </t>
  </si>
  <si>
    <t>Óscar Pico Arredondo</t>
  </si>
  <si>
    <t>Karime Yolanda Athie Ortiz</t>
  </si>
  <si>
    <t xml:space="preserve">Atzimba Baltazar Macías </t>
  </si>
  <si>
    <t xml:space="preserve">Daniel Roberto Bejar López </t>
  </si>
  <si>
    <t xml:space="preserve">Ismael Camargo Mata </t>
  </si>
  <si>
    <t>Rosy Laura Castellanos Mariano</t>
  </si>
  <si>
    <t>Diego Ernesto Iturbide Diaz</t>
  </si>
  <si>
    <t>Pablo Armando Gonzalez Ulloa Aguirre</t>
  </si>
  <si>
    <t xml:space="preserve">Uriel Yahir Huitrón González </t>
  </si>
  <si>
    <t xml:space="preserve">Omar Alberto Ibarra Nakamichi </t>
  </si>
  <si>
    <t xml:space="preserve">Alejandra Iglesias Martínez </t>
  </si>
  <si>
    <t xml:space="preserve">Ricardo Joel Jiménez González </t>
  </si>
  <si>
    <t>César Vladimir Juárez Aldama</t>
  </si>
  <si>
    <t xml:space="preserve">Xóchitl Consuelo Lara Berenice </t>
  </si>
  <si>
    <t>David Mondragón Centeno</t>
  </si>
  <si>
    <t>Omar Patiño Muñoz</t>
  </si>
  <si>
    <t xml:space="preserve">Jennifer Oyamatha Robles González </t>
  </si>
  <si>
    <t>José Marco Romero Silva</t>
  </si>
  <si>
    <t xml:space="preserve">Tania Sánchez Andrade </t>
  </si>
  <si>
    <t>Héctor Hugo Sánchez Cruz</t>
  </si>
  <si>
    <t xml:space="preserve">Araceli Santos Barcelata </t>
  </si>
  <si>
    <t xml:space="preserve">Raul Einar Urbano Zetina </t>
  </si>
  <si>
    <t>Comentarios</t>
  </si>
  <si>
    <t xml:space="preserve">Juan Aguilar Velázquez </t>
  </si>
  <si>
    <t xml:space="preserve">Ángel José Trinidad Zaldivar </t>
  </si>
  <si>
    <t>Vínculo Político</t>
  </si>
  <si>
    <t>Convocatoria</t>
  </si>
  <si>
    <t>Evaluación Documental (60%)</t>
  </si>
  <si>
    <t>Evaluación Entrevista (40%)</t>
  </si>
  <si>
    <t>0 ó 1</t>
  </si>
  <si>
    <t>1 al 4</t>
  </si>
  <si>
    <t>0 al 4</t>
  </si>
  <si>
    <t>X</t>
  </si>
  <si>
    <t>S</t>
  </si>
  <si>
    <t>Calificación  Final</t>
  </si>
  <si>
    <t xml:space="preserve">Calificación Previa </t>
  </si>
  <si>
    <t>Valor VP (-10%)</t>
  </si>
  <si>
    <t>Sesgo VP</t>
  </si>
  <si>
    <t>TEST 100%</t>
  </si>
  <si>
    <t>Calificación Final Ref.</t>
  </si>
  <si>
    <t>TEST Fallo Conv.</t>
  </si>
  <si>
    <t>TEST Vínculo Pol.</t>
  </si>
  <si>
    <t>TEST Aleatorio</t>
  </si>
  <si>
    <t>Excelente expertise en derechos humanos, desafortunadamente poca claridad sobre el sistema anticorrupción y sus funciones.</t>
  </si>
  <si>
    <t>Sin Carta de Postulación, ni Carta de Exposición de Motivos</t>
  </si>
  <si>
    <t>1</t>
  </si>
  <si>
    <t>*En verde las 8 calificaciones más altas</t>
  </si>
  <si>
    <t>Experiencia o conocimiento en el diseño, implementación, evaluación o análisis de políticas públicas.</t>
  </si>
  <si>
    <t>Plataformas digitales; tecnologías de la información; y sistematización y uso de información gubernamental para la toma de decisiones.</t>
  </si>
  <si>
    <t>Experiencia o conocimiento en el diseño de indicadores y metodologías en las materias de esta convocatoria</t>
  </si>
  <si>
    <t>Vinculación con organizaciones sociales y académicas.</t>
  </si>
  <si>
    <t>Experiencia en coordinación interinstitucional e intergubernamental.</t>
  </si>
  <si>
    <t>Reconocimiento en funciones de liderazgo institucional o social</t>
  </si>
  <si>
    <t>Experiencia laboral o conocimiento de la administración pública federal, estatal o local</t>
  </si>
  <si>
    <t>Experiencia de participación en cuerpos colegiados o mecanismos de participación ciudadana</t>
  </si>
  <si>
    <t>Imparcialidad, autonomía e independencia</t>
  </si>
  <si>
    <t>Calidad, estructura y argumentos presentados en la carta de exposición de motivos.</t>
  </si>
  <si>
    <t>Correspondencia entre la trayectoria profesional y las funciones del Comité de Participación Ciudadana.</t>
  </si>
  <si>
    <t>Evaluación documental</t>
  </si>
  <si>
    <t>Experiencia o conocimientos en administración pública; transparencia; rendición de cuentas; combate a la corrupción; responsabilidades administrativas; procesos relacionados en materia de adquisiciones y obra pública.</t>
  </si>
  <si>
    <t>Fiscalización; presupuesto; inteligencia financiera; contabilidad gubernamental y auditoría gubernamental.</t>
  </si>
  <si>
    <t>Procuración y administración de justicia.</t>
  </si>
  <si>
    <t>Conocimiento/experiencia en Transparencia, rendición de cuentas, combate a la corrupción, evaluación y fiscalización.</t>
  </si>
  <si>
    <t>Visión del Sistema Anticorrupción de la Ciudad de México</t>
  </si>
  <si>
    <t>Capacidad de advertir los retos que enfrentará el SACDMX, así como la forma de resolverlos.</t>
  </si>
  <si>
    <t>Claridad y visión sobre el papel del Comité de Participación Ciudadana dentro del SLACDMX (objetivos y funciones).</t>
  </si>
  <si>
    <t>Estructura lógica del pensamiento, capacidad de síntesis y sentido crítico en la presentación de explicaciones y argumentos.</t>
  </si>
  <si>
    <t>Visión congruente con los principios del sistema anticorrupción (nacional y local).</t>
  </si>
  <si>
    <t>Liderazgo y capacidad de gestión y vinculación.</t>
  </si>
  <si>
    <t>Evaluación entrevista</t>
  </si>
  <si>
    <t>Ser ciudadano(a) mexicano(a)</t>
  </si>
  <si>
    <t>Residencia de al menos cinco años en la CDMX</t>
  </si>
  <si>
    <t>Tener más de 35 años</t>
  </si>
  <si>
    <t>Experiencia verificable de al menos 5 años en materias de transparencia, evaluación, fiscalización, rendición de cuentas y combate a la corrupción</t>
  </si>
  <si>
    <t>Pooseer título profesional de nivel licenciatura con antigüedad mínima de 10 años</t>
  </si>
  <si>
    <t>Carta de postulación</t>
  </si>
  <si>
    <t>Gozar de buena reputación y no haber sido condenado(a) por delito.</t>
  </si>
  <si>
    <t>Declaraciones de intereses,
patrimonial y fiscal, en
formato 3 de 3.</t>
  </si>
  <si>
    <t>Ser ciudadano(a) mexicano(a) en pleno goce y ejercicio de sus derechos</t>
  </si>
  <si>
    <t>No haber sido registrado(a) como candidato(a), ni haber desempeñado cargo alguno de elección popular en los últimos cuatro años anteriores a la designación</t>
  </si>
  <si>
    <t>No desempeñar ni haber desempeñado cargo de dirección nacional o estatal en algún partido político en los últimos cuatro años anteriores a la designación.</t>
  </si>
  <si>
    <t>No haber sido miembro, adherente o afiliado(a) a algún partido político, durante los cuatro años anteriores a la fecha de emisión de la convocatoria</t>
  </si>
  <si>
    <t>Exposición de motivos.</t>
  </si>
  <si>
    <t>Aceptación de los términos de la convocatoria y la manifestación de que todos los documentos presentados son copia fuel de sus originales</t>
  </si>
  <si>
    <t>No ser secretario(a) de Estado, ni Procurador(a) General de la República o Procurador(a) de Justicia de alguna entidad federativa, subsecretario(a) u oficial mayor en la Administración Pública Federal o estatal, Jefe(a) de Gobierno de la Ciudad de México, ni Gobernador(a), ni secretario(a) de Gobierno,
Consejero(a) de la Judicatura, a menos que se haya separado de su cargo con un año antes del día de su designación.</t>
  </si>
  <si>
    <t>Cuota de género</t>
  </si>
  <si>
    <t>Disponible en http://www.infodf.org.mx/Comite-Participacion-Ciudadana-Anticorrupcion/descargables/metodologia.pdf</t>
  </si>
  <si>
    <t xml:space="preserve">Evaluaciones </t>
  </si>
  <si>
    <t>En 2006 fue acusado de plagio en premio anual de Investigación sobre Corrupción en México. Disponible en https://aristeguinoticias.com/3108/mexico/cinco-casos-donde-si-se-castigo-el-plagio-academico-en-mexico/</t>
  </si>
  <si>
    <t>Variables establecidas en la metodología publicada por la Comisión de Selección</t>
  </si>
  <si>
    <t>Mejores Puntuaciones</t>
  </si>
  <si>
    <t xml:space="preserve">Raúl Einar Urbano Zetina </t>
  </si>
  <si>
    <t xml:space="preserve">Ángel José Trinidad Zaldívar </t>
  </si>
  <si>
    <t>¿Apellidos Invertidos? CV: https://www.cndh.org.mx/DocTR/2016/OM/A70/17/CV-001896-0004.pdf</t>
  </si>
  <si>
    <t>¿Apellidos invertidos? En dado caso, participó en el proceso pasado de selección de integrantes del CPC https://vocesdelperiodista.mx/destacados/consejo-de-sistema-anticorrupcion-asegura-transparencia-en-eleccion/https://www.animalpolitico.com/2019/01/comite-ciudadano-anticorrupcion-finalistas/</t>
  </si>
  <si>
    <t>Las presentes evaluaciones son resultado de la revisión documental y de la observaciones de las entrevistas durante su transmisión en vivo. Fueron realizadas por ciudadanas y ciudadanos,  integrantes del colectivo #CDMXsinCorrupción, las cuales no necesariamente cuentan con un perfil especializado en la materia.</t>
  </si>
  <si>
    <t>Se prevé relación con el PRI, como Consejero Político en Azcapotzalco</t>
  </si>
  <si>
    <t>Pidió un cambio de horario de su cita, pero el Comité de Selección no accedió al cambio.</t>
  </si>
  <si>
    <t xml:space="preserve">Solicitó que se le realizara la entrevista vía remota, pero la Comité de Selección no accedió al cambio </t>
  </si>
  <si>
    <t>No pasó a la etapa de entrevistas</t>
  </si>
  <si>
    <t>Llego a la entrevista, pero por el número de folio se equivocó de día y horario asignado y ya no le entrevistaron.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</si>
</sst>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26"/>
      <color theme="1"/>
      <name val="Calibri Light"/>
      <family val="2"/>
      <scheme val="major"/>
    </font>
    <font>
      <b/>
      <sz val="28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D179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quotePrefix="1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horizontal="left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9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left"/>
    </xf>
    <xf numFmtId="0" fontId="2" fillId="8" borderId="5" xfId="0" applyFont="1" applyFill="1" applyBorder="1"/>
    <xf numFmtId="0" fontId="2" fillId="14" borderId="1" xfId="0" applyFont="1" applyFill="1" applyBorder="1" applyAlignment="1">
      <alignment horizontal="left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5" borderId="1" xfId="0" applyFont="1" applyFill="1" applyBorder="1" applyAlignment="1">
      <alignment horizontal="right" wrapText="1"/>
    </xf>
    <xf numFmtId="0" fontId="0" fillId="6" borderId="1" xfId="0" applyFont="1" applyFill="1" applyBorder="1" applyAlignment="1">
      <alignment horizontal="right" wrapText="1"/>
    </xf>
    <xf numFmtId="0" fontId="0" fillId="1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5" borderId="5" xfId="0" applyFont="1" applyFill="1" applyBorder="1" applyAlignment="1">
      <alignment horizontal="right"/>
    </xf>
    <xf numFmtId="0" fontId="0" fillId="6" borderId="5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2" xfId="0" applyFont="1" applyFill="1" applyBorder="1" applyAlignment="1">
      <alignment horizontal="right"/>
    </xf>
    <xf numFmtId="0" fontId="0" fillId="3" borderId="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right"/>
    </xf>
    <xf numFmtId="0" fontId="0" fillId="14" borderId="1" xfId="0" applyFont="1" applyFill="1" applyBorder="1" applyAlignment="1">
      <alignment horizontal="right"/>
    </xf>
    <xf numFmtId="0" fontId="0" fillId="14" borderId="2" xfId="0" applyFont="1" applyFill="1" applyBorder="1" applyAlignment="1">
      <alignment horizontal="right"/>
    </xf>
    <xf numFmtId="0" fontId="0" fillId="14" borderId="4" xfId="0" applyFont="1" applyFill="1" applyBorder="1" applyAlignment="1">
      <alignment horizontal="right"/>
    </xf>
    <xf numFmtId="0" fontId="0" fillId="14" borderId="3" xfId="0" applyFont="1" applyFill="1" applyBorder="1" applyAlignment="1">
      <alignment horizontal="right"/>
    </xf>
    <xf numFmtId="0" fontId="0" fillId="14" borderId="1" xfId="0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1" fontId="0" fillId="3" borderId="1" xfId="0" applyNumberFormat="1" applyFont="1" applyFill="1" applyBorder="1" applyAlignment="1">
      <alignment horizontal="right"/>
    </xf>
    <xf numFmtId="0" fontId="2" fillId="15" borderId="1" xfId="0" applyFont="1" applyFill="1" applyBorder="1"/>
    <xf numFmtId="0" fontId="0" fillId="15" borderId="1" xfId="0" applyFont="1" applyFill="1" applyBorder="1" applyAlignment="1">
      <alignment horizontal="right"/>
    </xf>
    <xf numFmtId="0" fontId="0" fillId="15" borderId="5" xfId="0" applyFont="1" applyFill="1" applyBorder="1" applyAlignment="1">
      <alignment horizontal="right"/>
    </xf>
    <xf numFmtId="0" fontId="0" fillId="15" borderId="1" xfId="0" applyFont="1" applyFill="1" applyBorder="1" applyAlignment="1">
      <alignment horizontal="right" wrapText="1"/>
    </xf>
    <xf numFmtId="0" fontId="2" fillId="16" borderId="1" xfId="0" applyFont="1" applyFill="1" applyBorder="1"/>
    <xf numFmtId="0" fontId="0" fillId="16" borderId="1" xfId="0" applyFont="1" applyFill="1" applyBorder="1" applyAlignment="1">
      <alignment horizontal="right"/>
    </xf>
    <xf numFmtId="0" fontId="0" fillId="16" borderId="5" xfId="0" applyFont="1" applyFill="1" applyBorder="1" applyAlignment="1">
      <alignment horizontal="right"/>
    </xf>
    <xf numFmtId="0" fontId="0" fillId="16" borderId="1" xfId="0" applyFont="1" applyFill="1" applyBorder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Fill="1" applyBorder="1"/>
    <xf numFmtId="0" fontId="1" fillId="0" borderId="0" xfId="0" applyFont="1" applyAlignment="1">
      <alignment wrapText="1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2" fillId="0" borderId="1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Fill="1" applyBorder="1"/>
    <xf numFmtId="0" fontId="15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14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15" xfId="0" applyFont="1" applyBorder="1"/>
    <xf numFmtId="0" fontId="10" fillId="3" borderId="0" xfId="0" applyFont="1" applyFill="1" applyAlignment="1">
      <alignment horizontal="center" vertical="center" textRotation="90"/>
    </xf>
    <xf numFmtId="0" fontId="9" fillId="12" borderId="6" xfId="0" applyFont="1" applyFill="1" applyBorder="1" applyAlignment="1">
      <alignment horizontal="center" vertical="center" textRotation="90" wrapText="1"/>
    </xf>
    <xf numFmtId="0" fontId="12" fillId="17" borderId="0" xfId="0" applyFont="1" applyFill="1" applyAlignment="1">
      <alignment horizontal="center" vertical="center" textRotation="90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D179E"/>
      <color rgb="FFD883FF"/>
      <color rgb="FFFF8F8F"/>
      <color rgb="FFFFD757"/>
      <color rgb="FFFFA3A3"/>
      <color rgb="FFFF7979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98F9-7D79-6144-A242-4E95A71F7FBA}">
  <dimension ref="A2:I23"/>
  <sheetViews>
    <sheetView showGridLines="0" zoomScale="89" workbookViewId="0">
      <selection activeCell="B2" sqref="B2:I2"/>
    </sheetView>
  </sheetViews>
  <sheetFormatPr defaultColWidth="10.77734375" defaultRowHeight="14.4" x14ac:dyDescent="0.3"/>
  <cols>
    <col min="1" max="1" width="10.77734375" style="60"/>
    <col min="2" max="2" width="19.77734375" style="61" customWidth="1"/>
    <col min="3" max="3" width="20.77734375" style="61" customWidth="1"/>
    <col min="4" max="4" width="21.33203125" style="61" customWidth="1"/>
    <col min="5" max="5" width="22" style="61" customWidth="1"/>
    <col min="6" max="6" width="28.109375" style="61" customWidth="1"/>
    <col min="7" max="7" width="33.33203125" style="62" customWidth="1"/>
    <col min="8" max="8" width="24.44140625" style="62" customWidth="1"/>
    <col min="9" max="9" width="23.44140625" style="62" customWidth="1"/>
    <col min="10" max="10" width="20.6640625" style="60" customWidth="1"/>
    <col min="11" max="11" width="21.77734375" style="60" customWidth="1"/>
    <col min="12" max="12" width="22.109375" style="60" customWidth="1"/>
    <col min="13" max="13" width="30.6640625" style="60" customWidth="1"/>
    <col min="14" max="14" width="26.77734375" style="60" customWidth="1"/>
    <col min="15" max="15" width="23.77734375" style="60" customWidth="1"/>
    <col min="16" max="16" width="20.33203125" style="60" customWidth="1"/>
    <col min="17" max="16384" width="10.77734375" style="60"/>
  </cols>
  <sheetData>
    <row r="2" spans="1:9" ht="64.05" customHeight="1" x14ac:dyDescent="0.3">
      <c r="B2" s="98" t="s">
        <v>93</v>
      </c>
      <c r="C2" s="98"/>
      <c r="D2" s="98"/>
      <c r="E2" s="98"/>
      <c r="F2" s="98"/>
      <c r="G2" s="98"/>
      <c r="H2" s="98"/>
      <c r="I2" s="98"/>
    </row>
    <row r="3" spans="1:9" ht="64.05" customHeight="1" x14ac:dyDescent="0.3">
      <c r="B3" s="99" t="s">
        <v>90</v>
      </c>
      <c r="C3" s="99"/>
      <c r="D3" s="99"/>
      <c r="E3" s="99"/>
      <c r="F3" s="99"/>
      <c r="G3" s="99"/>
      <c r="H3" s="99"/>
      <c r="I3" s="99"/>
    </row>
    <row r="5" spans="1:9" x14ac:dyDescent="0.3">
      <c r="A5" s="97" t="s">
        <v>30</v>
      </c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70">
        <v>6</v>
      </c>
      <c r="H5" s="70">
        <v>7</v>
      </c>
    </row>
    <row r="6" spans="1:9" ht="100.8" x14ac:dyDescent="0.3">
      <c r="A6" s="97"/>
      <c r="B6" s="63" t="s">
        <v>74</v>
      </c>
      <c r="C6" s="63" t="s">
        <v>75</v>
      </c>
      <c r="D6" s="63" t="s">
        <v>76</v>
      </c>
      <c r="E6" s="63" t="s">
        <v>77</v>
      </c>
      <c r="F6" s="63" t="s">
        <v>78</v>
      </c>
      <c r="G6" s="63" t="s">
        <v>79</v>
      </c>
      <c r="H6" s="63" t="s">
        <v>80</v>
      </c>
    </row>
    <row r="7" spans="1:9" x14ac:dyDescent="0.3">
      <c r="A7" s="97"/>
    </row>
    <row r="8" spans="1:9" x14ac:dyDescent="0.3">
      <c r="A8" s="97"/>
      <c r="B8" s="69">
        <v>8</v>
      </c>
      <c r="C8" s="69">
        <v>9</v>
      </c>
      <c r="D8" s="69">
        <v>10</v>
      </c>
      <c r="E8" s="69">
        <v>11</v>
      </c>
      <c r="F8" s="69">
        <v>12</v>
      </c>
      <c r="G8" s="70">
        <v>13</v>
      </c>
      <c r="H8" s="70">
        <v>14</v>
      </c>
      <c r="I8" s="70">
        <v>15</v>
      </c>
    </row>
    <row r="9" spans="1:9" ht="172.8" x14ac:dyDescent="0.3">
      <c r="A9" s="97"/>
      <c r="B9" s="63" t="s">
        <v>81</v>
      </c>
      <c r="C9" s="63" t="s">
        <v>82</v>
      </c>
      <c r="D9" s="63" t="s">
        <v>83</v>
      </c>
      <c r="E9" s="63" t="s">
        <v>84</v>
      </c>
      <c r="F9" s="63" t="s">
        <v>85</v>
      </c>
      <c r="G9" s="63" t="s">
        <v>88</v>
      </c>
      <c r="H9" s="63" t="s">
        <v>86</v>
      </c>
      <c r="I9" s="63" t="s">
        <v>87</v>
      </c>
    </row>
    <row r="12" spans="1:9" x14ac:dyDescent="0.3">
      <c r="A12" s="95" t="s">
        <v>62</v>
      </c>
      <c r="B12" s="66">
        <v>1</v>
      </c>
      <c r="C12" s="66">
        <v>2</v>
      </c>
      <c r="D12" s="66">
        <v>3</v>
      </c>
      <c r="E12" s="66">
        <v>4</v>
      </c>
      <c r="F12" s="66">
        <v>5</v>
      </c>
    </row>
    <row r="13" spans="1:9" ht="172.8" x14ac:dyDescent="0.3">
      <c r="A13" s="95"/>
      <c r="B13" s="71" t="s">
        <v>51</v>
      </c>
      <c r="C13" s="71" t="s">
        <v>63</v>
      </c>
      <c r="D13" s="71" t="s">
        <v>64</v>
      </c>
      <c r="E13" s="71" t="s">
        <v>65</v>
      </c>
      <c r="F13" s="71" t="s">
        <v>52</v>
      </c>
    </row>
    <row r="14" spans="1:9" x14ac:dyDescent="0.3">
      <c r="A14" s="95"/>
    </row>
    <row r="15" spans="1:9" x14ac:dyDescent="0.3">
      <c r="A15" s="95"/>
      <c r="B15" s="67">
        <v>1</v>
      </c>
      <c r="C15" s="67">
        <v>2</v>
      </c>
      <c r="D15" s="67">
        <v>3</v>
      </c>
      <c r="E15" s="67">
        <v>4</v>
      </c>
      <c r="F15" s="67">
        <v>5</v>
      </c>
      <c r="G15" s="67">
        <v>6</v>
      </c>
    </row>
    <row r="16" spans="1:9" ht="86.4" x14ac:dyDescent="0.3">
      <c r="A16" s="95"/>
      <c r="B16" s="71" t="s">
        <v>53</v>
      </c>
      <c r="C16" s="71" t="s">
        <v>54</v>
      </c>
      <c r="D16" s="71" t="s">
        <v>55</v>
      </c>
      <c r="E16" s="71" t="s">
        <v>56</v>
      </c>
      <c r="F16" s="71" t="s">
        <v>57</v>
      </c>
      <c r="G16" s="71" t="s">
        <v>58</v>
      </c>
    </row>
    <row r="17" spans="1:8" x14ac:dyDescent="0.3">
      <c r="A17" s="95"/>
    </row>
    <row r="18" spans="1:8" x14ac:dyDescent="0.3">
      <c r="A18" s="95"/>
      <c r="B18" s="68">
        <v>1</v>
      </c>
      <c r="C18" s="68">
        <v>2</v>
      </c>
      <c r="D18" s="68">
        <v>3</v>
      </c>
    </row>
    <row r="19" spans="1:8" ht="72" x14ac:dyDescent="0.3">
      <c r="A19" s="95"/>
      <c r="B19" s="71" t="s">
        <v>59</v>
      </c>
      <c r="C19" s="71" t="s">
        <v>60</v>
      </c>
      <c r="D19" s="71" t="s">
        <v>61</v>
      </c>
    </row>
    <row r="22" spans="1:8" x14ac:dyDescent="0.3">
      <c r="A22" s="96" t="s">
        <v>73</v>
      </c>
      <c r="B22" s="64">
        <v>1</v>
      </c>
      <c r="C22" s="64">
        <v>2</v>
      </c>
      <c r="D22" s="64">
        <v>3</v>
      </c>
      <c r="E22" s="64">
        <v>4</v>
      </c>
      <c r="F22" s="64">
        <v>5</v>
      </c>
      <c r="G22" s="65">
        <v>6</v>
      </c>
      <c r="H22" s="65">
        <v>7</v>
      </c>
    </row>
    <row r="23" spans="1:8" ht="86.4" x14ac:dyDescent="0.3">
      <c r="A23" s="96"/>
      <c r="B23" s="63" t="s">
        <v>66</v>
      </c>
      <c r="C23" s="63" t="s">
        <v>67</v>
      </c>
      <c r="D23" s="63" t="s">
        <v>68</v>
      </c>
      <c r="E23" s="63" t="s">
        <v>69</v>
      </c>
      <c r="F23" s="63" t="s">
        <v>70</v>
      </c>
      <c r="G23" s="63" t="s">
        <v>71</v>
      </c>
      <c r="H23" s="63" t="s">
        <v>72</v>
      </c>
    </row>
  </sheetData>
  <mergeCells count="5">
    <mergeCell ref="A12:A19"/>
    <mergeCell ref="A22:A23"/>
    <mergeCell ref="A5:A9"/>
    <mergeCell ref="B2:I2"/>
    <mergeCell ref="B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E750-62E1-4229-A4D5-4CF743EB7FEE}">
  <dimension ref="A1:AX46"/>
  <sheetViews>
    <sheetView showGridLines="0" zoomScaleNormal="120" workbookViewId="0">
      <pane xSplit="2" ySplit="7" topLeftCell="AK9" activePane="bottomRight" state="frozen"/>
      <selection pane="topRight" activeCell="C1" sqref="C1"/>
      <selection pane="bottomLeft" activeCell="A6" sqref="A6"/>
      <selection pane="bottomRight" activeCell="AU4" sqref="AU4"/>
    </sheetView>
  </sheetViews>
  <sheetFormatPr defaultColWidth="11.5546875" defaultRowHeight="14.4" x14ac:dyDescent="0.3"/>
  <cols>
    <col min="1" max="1" width="5.44140625" bestFit="1" customWidth="1"/>
    <col min="2" max="2" width="35.44140625" bestFit="1" customWidth="1"/>
    <col min="3" max="11" width="2" bestFit="1" customWidth="1"/>
    <col min="12" max="16" width="3" bestFit="1" customWidth="1"/>
    <col min="17" max="17" width="3" customWidth="1"/>
    <col min="18" max="18" width="3" bestFit="1" customWidth="1"/>
    <col min="19" max="24" width="3" customWidth="1"/>
    <col min="25" max="25" width="4" customWidth="1"/>
    <col min="26" max="31" width="3" customWidth="1"/>
    <col min="32" max="32" width="3.109375" bestFit="1" customWidth="1"/>
    <col min="33" max="36" width="3" customWidth="1"/>
    <col min="37" max="38" width="3.6640625" customWidth="1"/>
    <col min="39" max="40" width="3.77734375" customWidth="1"/>
    <col min="41" max="44" width="3.6640625" customWidth="1"/>
    <col min="45" max="45" width="17.6640625" bestFit="1" customWidth="1"/>
    <col min="46" max="46" width="14.77734375" bestFit="1" customWidth="1"/>
    <col min="47" max="47" width="14.6640625" bestFit="1" customWidth="1"/>
    <col min="48" max="48" width="16.44140625" bestFit="1" customWidth="1"/>
    <col min="49" max="49" width="20" bestFit="1" customWidth="1"/>
    <col min="50" max="50" width="100.33203125" style="84" customWidth="1"/>
  </cols>
  <sheetData>
    <row r="1" spans="1:50" ht="33.6" x14ac:dyDescent="0.65">
      <c r="C1" s="100" t="s">
        <v>91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3" spans="1:50" x14ac:dyDescent="0.3">
      <c r="AU3" s="19" t="s">
        <v>40</v>
      </c>
    </row>
    <row r="4" spans="1:50" x14ac:dyDescent="0.3">
      <c r="AU4" s="20" t="e">
        <f>-(#REF!*0.1)</f>
        <v>#REF!</v>
      </c>
    </row>
    <row r="5" spans="1:50" x14ac:dyDescent="0.3">
      <c r="A5" s="1"/>
      <c r="B5" s="1"/>
      <c r="C5" s="110" t="s">
        <v>30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5" t="s">
        <v>31</v>
      </c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7"/>
      <c r="AK5" s="111" t="s">
        <v>32</v>
      </c>
      <c r="AL5" s="111"/>
      <c r="AM5" s="111"/>
      <c r="AN5" s="111"/>
      <c r="AO5" s="111"/>
      <c r="AP5" s="111"/>
      <c r="AQ5" s="111"/>
      <c r="AR5" s="111"/>
      <c r="AS5" s="12"/>
      <c r="AT5" s="1"/>
      <c r="AU5" s="1"/>
      <c r="AV5" s="2"/>
      <c r="AW5" s="2"/>
      <c r="AX5" s="1"/>
    </row>
    <row r="6" spans="1:50" x14ac:dyDescent="0.3">
      <c r="A6" s="1"/>
      <c r="B6" s="1"/>
      <c r="C6" s="112" t="s">
        <v>33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  <c r="S6" s="115" t="s">
        <v>33</v>
      </c>
      <c r="T6" s="116"/>
      <c r="U6" s="116"/>
      <c r="V6" s="116"/>
      <c r="W6" s="116"/>
      <c r="X6" s="116"/>
      <c r="Y6" s="117"/>
      <c r="Z6" s="115" t="s">
        <v>34</v>
      </c>
      <c r="AA6" s="116"/>
      <c r="AB6" s="116"/>
      <c r="AC6" s="116"/>
      <c r="AD6" s="116"/>
      <c r="AE6" s="116"/>
      <c r="AF6" s="117"/>
      <c r="AG6" s="115" t="s">
        <v>34</v>
      </c>
      <c r="AH6" s="116"/>
      <c r="AI6" s="116"/>
      <c r="AJ6" s="117"/>
      <c r="AK6" s="111" t="s">
        <v>35</v>
      </c>
      <c r="AL6" s="111"/>
      <c r="AM6" s="111"/>
      <c r="AN6" s="111"/>
      <c r="AO6" s="111"/>
      <c r="AP6" s="111"/>
      <c r="AQ6" s="111"/>
      <c r="AR6" s="111"/>
      <c r="AS6" s="12"/>
      <c r="AT6" s="7" t="s">
        <v>29</v>
      </c>
      <c r="AU6" s="1"/>
      <c r="AV6" s="2"/>
      <c r="AW6" s="2"/>
      <c r="AX6" s="1"/>
    </row>
    <row r="7" spans="1:50" x14ac:dyDescent="0.3">
      <c r="A7" s="7" t="s">
        <v>0</v>
      </c>
      <c r="B7" s="7" t="s">
        <v>1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4">
        <v>11</v>
      </c>
      <c r="N7" s="3">
        <v>12</v>
      </c>
      <c r="O7" s="3">
        <v>13</v>
      </c>
      <c r="P7" s="3">
        <v>14</v>
      </c>
      <c r="Q7" s="3">
        <v>15</v>
      </c>
      <c r="R7" s="15" t="s">
        <v>37</v>
      </c>
      <c r="S7" s="52">
        <v>1</v>
      </c>
      <c r="T7" s="52">
        <v>2</v>
      </c>
      <c r="U7" s="52">
        <v>3</v>
      </c>
      <c r="V7" s="52">
        <v>4</v>
      </c>
      <c r="W7" s="52">
        <v>5</v>
      </c>
      <c r="X7" s="13" t="s">
        <v>37</v>
      </c>
      <c r="Y7" s="13" t="s">
        <v>36</v>
      </c>
      <c r="Z7" s="56">
        <v>1</v>
      </c>
      <c r="AA7" s="56">
        <v>2</v>
      </c>
      <c r="AB7" s="56">
        <v>3</v>
      </c>
      <c r="AC7" s="56">
        <v>4</v>
      </c>
      <c r="AD7" s="56">
        <v>5</v>
      </c>
      <c r="AE7" s="56">
        <v>6</v>
      </c>
      <c r="AF7" s="13" t="s">
        <v>37</v>
      </c>
      <c r="AG7" s="5">
        <v>1</v>
      </c>
      <c r="AH7" s="5">
        <v>2</v>
      </c>
      <c r="AI7" s="5">
        <v>3</v>
      </c>
      <c r="AJ7" s="13" t="s">
        <v>37</v>
      </c>
      <c r="AK7" s="6">
        <v>1</v>
      </c>
      <c r="AL7" s="6">
        <v>2</v>
      </c>
      <c r="AM7" s="6">
        <v>3</v>
      </c>
      <c r="AN7" s="6">
        <v>4</v>
      </c>
      <c r="AO7" s="6">
        <v>5</v>
      </c>
      <c r="AP7" s="6">
        <v>6</v>
      </c>
      <c r="AQ7" s="6">
        <v>7</v>
      </c>
      <c r="AR7" s="14" t="s">
        <v>37</v>
      </c>
      <c r="AS7" s="11" t="s">
        <v>39</v>
      </c>
      <c r="AT7" s="16" t="s">
        <v>33</v>
      </c>
      <c r="AU7" s="16" t="s">
        <v>41</v>
      </c>
      <c r="AV7" s="11" t="s">
        <v>38</v>
      </c>
      <c r="AW7" s="11" t="s">
        <v>43</v>
      </c>
      <c r="AX7" s="22" t="s">
        <v>26</v>
      </c>
    </row>
    <row r="8" spans="1:50" ht="15" customHeight="1" x14ac:dyDescent="0.3">
      <c r="A8" s="8">
        <v>1</v>
      </c>
      <c r="B8" s="9" t="s">
        <v>2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  <c r="K8" s="30">
        <v>1</v>
      </c>
      <c r="L8" s="30">
        <v>1</v>
      </c>
      <c r="M8" s="30">
        <v>1</v>
      </c>
      <c r="N8" s="30">
        <v>1</v>
      </c>
      <c r="O8" s="30">
        <v>1</v>
      </c>
      <c r="P8" s="30">
        <v>1</v>
      </c>
      <c r="Q8" s="30">
        <v>1</v>
      </c>
      <c r="R8" s="38">
        <f>SUM(C8:Q8)</f>
        <v>15</v>
      </c>
      <c r="S8" s="55">
        <v>0</v>
      </c>
      <c r="T8" s="55">
        <v>1</v>
      </c>
      <c r="U8" s="55">
        <v>0</v>
      </c>
      <c r="V8" s="55">
        <v>1</v>
      </c>
      <c r="W8" s="55">
        <v>0</v>
      </c>
      <c r="X8" s="39">
        <f>SUM(S8:W8)</f>
        <v>2</v>
      </c>
      <c r="Y8" s="40">
        <v>4</v>
      </c>
      <c r="Z8" s="59" t="s">
        <v>49</v>
      </c>
      <c r="AA8" s="59">
        <v>3</v>
      </c>
      <c r="AB8" s="59">
        <v>1</v>
      </c>
      <c r="AC8" s="59">
        <v>2</v>
      </c>
      <c r="AD8" s="59">
        <v>4</v>
      </c>
      <c r="AE8" s="59">
        <v>4</v>
      </c>
      <c r="AF8" s="41">
        <f>SUM(Z8:AE8)</f>
        <v>14</v>
      </c>
      <c r="AG8" s="27">
        <v>3</v>
      </c>
      <c r="AH8" s="27">
        <v>3</v>
      </c>
      <c r="AI8" s="27">
        <v>2</v>
      </c>
      <c r="AJ8" s="41">
        <f>SUM(AG8:AI8)</f>
        <v>8</v>
      </c>
      <c r="AK8" s="28">
        <v>4</v>
      </c>
      <c r="AL8" s="28">
        <v>3</v>
      </c>
      <c r="AM8" s="28">
        <v>3</v>
      </c>
      <c r="AN8" s="28">
        <v>3</v>
      </c>
      <c r="AO8" s="28">
        <v>4</v>
      </c>
      <c r="AP8" s="28">
        <v>3</v>
      </c>
      <c r="AQ8" s="28">
        <v>2</v>
      </c>
      <c r="AR8" s="42">
        <f>SUM(AK8:AQ8)</f>
        <v>22</v>
      </c>
      <c r="AS8" s="17">
        <f t="shared" ref="AS8:AS33" si="0">((SUM(R8-14)))*(((0.6)*(Y8*0.4+AF8*0.3+AJ8*0.3))+((0.4)*(AR8)))</f>
        <v>13.720000000000002</v>
      </c>
      <c r="AT8" s="10"/>
      <c r="AU8" s="10">
        <f t="shared" ref="AU8:AU33" si="1">IF(AT8=0,0,$AU$4)</f>
        <v>0</v>
      </c>
      <c r="AV8" s="16">
        <f t="shared" ref="AV8:AV33" si="2">AS8+AU8</f>
        <v>13.720000000000002</v>
      </c>
      <c r="AW8" s="48">
        <f t="shared" ref="AW8:AW33" si="3">(AV8*100)/18.88</f>
        <v>72.669491525423751</v>
      </c>
      <c r="AX8" s="86" t="s">
        <v>97</v>
      </c>
    </row>
    <row r="9" spans="1:50" ht="15" customHeight="1" x14ac:dyDescent="0.3">
      <c r="A9" s="8">
        <v>2</v>
      </c>
      <c r="B9" s="9" t="s">
        <v>3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1</v>
      </c>
      <c r="O9" s="30">
        <v>1</v>
      </c>
      <c r="P9" s="30">
        <v>1</v>
      </c>
      <c r="Q9" s="30">
        <v>1</v>
      </c>
      <c r="R9" s="38">
        <f t="shared" ref="R9:R33" si="4">SUM(C9:Q9)</f>
        <v>15</v>
      </c>
      <c r="S9" s="55">
        <v>1</v>
      </c>
      <c r="T9" s="55">
        <v>1</v>
      </c>
      <c r="U9" s="55">
        <v>0</v>
      </c>
      <c r="V9" s="55">
        <v>0</v>
      </c>
      <c r="W9" s="55">
        <v>0</v>
      </c>
      <c r="X9" s="39">
        <f t="shared" ref="X9:X33" si="5">SUM(S9:W9)</f>
        <v>2</v>
      </c>
      <c r="Y9" s="40">
        <v>4</v>
      </c>
      <c r="Z9" s="59">
        <v>1</v>
      </c>
      <c r="AA9" s="59">
        <v>3</v>
      </c>
      <c r="AB9" s="59">
        <v>2</v>
      </c>
      <c r="AC9" s="59">
        <v>1</v>
      </c>
      <c r="AD9" s="59">
        <v>3</v>
      </c>
      <c r="AE9" s="59">
        <v>2</v>
      </c>
      <c r="AF9" s="41">
        <f>SUM(Z9:AE9)</f>
        <v>12</v>
      </c>
      <c r="AG9" s="27">
        <v>3</v>
      </c>
      <c r="AH9" s="27">
        <v>3</v>
      </c>
      <c r="AI9" s="27">
        <v>1</v>
      </c>
      <c r="AJ9" s="41">
        <f t="shared" ref="AJ9:AJ33" si="6">SUM(AG9:AI9)</f>
        <v>7</v>
      </c>
      <c r="AK9" s="28">
        <v>2</v>
      </c>
      <c r="AL9" s="28">
        <v>2</v>
      </c>
      <c r="AM9" s="28">
        <v>2</v>
      </c>
      <c r="AN9" s="28">
        <v>2</v>
      </c>
      <c r="AO9" s="28">
        <v>3</v>
      </c>
      <c r="AP9" s="28">
        <v>2</v>
      </c>
      <c r="AQ9" s="28">
        <v>2</v>
      </c>
      <c r="AR9" s="42">
        <f t="shared" ref="AR9:AR33" si="7">SUM(AK9:AQ9)</f>
        <v>15</v>
      </c>
      <c r="AS9" s="17">
        <f t="shared" si="0"/>
        <v>10.379999999999999</v>
      </c>
      <c r="AT9" s="10"/>
      <c r="AU9" s="10">
        <f t="shared" si="1"/>
        <v>0</v>
      </c>
      <c r="AV9" s="16">
        <f t="shared" si="2"/>
        <v>10.379999999999999</v>
      </c>
      <c r="AW9" s="48">
        <f t="shared" si="3"/>
        <v>54.978813559322035</v>
      </c>
      <c r="AX9" s="88" t="s">
        <v>100</v>
      </c>
    </row>
    <row r="10" spans="1:50" ht="15" customHeight="1" x14ac:dyDescent="0.3">
      <c r="A10" s="8">
        <v>3</v>
      </c>
      <c r="B10" s="9" t="s">
        <v>27</v>
      </c>
      <c r="C10" s="30">
        <v>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1</v>
      </c>
      <c r="K10" s="30">
        <v>1</v>
      </c>
      <c r="L10" s="30">
        <v>1</v>
      </c>
      <c r="M10" s="30">
        <v>1</v>
      </c>
      <c r="N10" s="30">
        <v>1</v>
      </c>
      <c r="O10" s="30">
        <v>1</v>
      </c>
      <c r="P10" s="30">
        <v>1</v>
      </c>
      <c r="Q10" s="30">
        <v>1</v>
      </c>
      <c r="R10" s="38">
        <f t="shared" si="4"/>
        <v>15</v>
      </c>
      <c r="S10" s="55">
        <v>1</v>
      </c>
      <c r="T10" s="55">
        <v>1</v>
      </c>
      <c r="U10" s="55">
        <v>1</v>
      </c>
      <c r="V10" s="55">
        <v>0</v>
      </c>
      <c r="W10" s="55">
        <v>1</v>
      </c>
      <c r="X10" s="39">
        <f t="shared" si="5"/>
        <v>4</v>
      </c>
      <c r="Y10" s="40">
        <v>4.5</v>
      </c>
      <c r="Z10" s="59">
        <v>3</v>
      </c>
      <c r="AA10" s="59">
        <v>4</v>
      </c>
      <c r="AB10" s="59">
        <v>3</v>
      </c>
      <c r="AC10" s="59">
        <v>4</v>
      </c>
      <c r="AD10" s="59">
        <v>3</v>
      </c>
      <c r="AE10" s="59">
        <v>4</v>
      </c>
      <c r="AF10" s="41">
        <f>SUM(Z10:AE10)</f>
        <v>21</v>
      </c>
      <c r="AG10" s="27">
        <v>4</v>
      </c>
      <c r="AH10" s="27">
        <v>2</v>
      </c>
      <c r="AI10" s="27">
        <v>4</v>
      </c>
      <c r="AJ10" s="41">
        <f t="shared" si="6"/>
        <v>10</v>
      </c>
      <c r="AK10" s="28">
        <v>3</v>
      </c>
      <c r="AL10" s="28">
        <v>2</v>
      </c>
      <c r="AM10" s="28">
        <v>3</v>
      </c>
      <c r="AN10" s="28">
        <v>2</v>
      </c>
      <c r="AO10" s="28">
        <v>2</v>
      </c>
      <c r="AP10" s="28">
        <v>3</v>
      </c>
      <c r="AQ10" s="28">
        <v>3</v>
      </c>
      <c r="AR10" s="42">
        <f t="shared" si="7"/>
        <v>18</v>
      </c>
      <c r="AS10" s="17">
        <f t="shared" si="0"/>
        <v>13.86</v>
      </c>
      <c r="AT10" s="10"/>
      <c r="AU10" s="10">
        <f t="shared" si="1"/>
        <v>0</v>
      </c>
      <c r="AV10" s="16">
        <f t="shared" si="2"/>
        <v>13.86</v>
      </c>
      <c r="AW10" s="48">
        <f t="shared" si="3"/>
        <v>73.41101694915254</v>
      </c>
      <c r="AX10" s="87"/>
    </row>
    <row r="11" spans="1:50" ht="43.2" x14ac:dyDescent="0.3">
      <c r="A11" s="49">
        <v>4</v>
      </c>
      <c r="B11" s="50" t="s">
        <v>4</v>
      </c>
      <c r="C11" s="30">
        <v>1</v>
      </c>
      <c r="D11" s="30">
        <v>1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1</v>
      </c>
      <c r="K11" s="30">
        <v>1</v>
      </c>
      <c r="L11" s="30">
        <v>1</v>
      </c>
      <c r="M11" s="30">
        <v>1</v>
      </c>
      <c r="N11" s="30">
        <v>1</v>
      </c>
      <c r="O11" s="30">
        <v>1</v>
      </c>
      <c r="P11" s="30">
        <v>1</v>
      </c>
      <c r="Q11" s="30">
        <v>1</v>
      </c>
      <c r="R11" s="38">
        <f t="shared" si="4"/>
        <v>15</v>
      </c>
      <c r="S11" s="55">
        <v>0</v>
      </c>
      <c r="T11" s="55">
        <v>1</v>
      </c>
      <c r="U11" s="55">
        <v>1</v>
      </c>
      <c r="V11" s="55">
        <v>0</v>
      </c>
      <c r="W11" s="55">
        <v>0</v>
      </c>
      <c r="X11" s="39">
        <f t="shared" si="5"/>
        <v>2</v>
      </c>
      <c r="Y11" s="40">
        <v>4</v>
      </c>
      <c r="Z11" s="59">
        <v>1</v>
      </c>
      <c r="AA11" s="59">
        <v>2</v>
      </c>
      <c r="AB11" s="59">
        <v>1</v>
      </c>
      <c r="AC11" s="59">
        <v>2</v>
      </c>
      <c r="AD11" s="59">
        <v>2</v>
      </c>
      <c r="AE11" s="59">
        <v>4</v>
      </c>
      <c r="AF11" s="41">
        <f t="shared" ref="AF11:AF33" si="8">SUM(Z11:AE11)</f>
        <v>12</v>
      </c>
      <c r="AG11" s="27">
        <v>3</v>
      </c>
      <c r="AH11" s="27">
        <v>3</v>
      </c>
      <c r="AI11" s="27">
        <v>2</v>
      </c>
      <c r="AJ11" s="41">
        <f t="shared" si="6"/>
        <v>8</v>
      </c>
      <c r="AK11" s="28">
        <v>4</v>
      </c>
      <c r="AL11" s="28">
        <v>3</v>
      </c>
      <c r="AM11" s="28">
        <v>4</v>
      </c>
      <c r="AN11" s="28">
        <v>4</v>
      </c>
      <c r="AO11" s="28">
        <v>4</v>
      </c>
      <c r="AP11" s="28">
        <v>4</v>
      </c>
      <c r="AQ11" s="28">
        <v>4</v>
      </c>
      <c r="AR11" s="42">
        <f t="shared" si="7"/>
        <v>27</v>
      </c>
      <c r="AS11" s="17">
        <f t="shared" si="0"/>
        <v>15.36</v>
      </c>
      <c r="AT11" s="10"/>
      <c r="AU11" s="10">
        <f t="shared" si="1"/>
        <v>0</v>
      </c>
      <c r="AV11" s="16">
        <f t="shared" si="2"/>
        <v>15.36</v>
      </c>
      <c r="AW11" s="48">
        <f t="shared" si="3"/>
        <v>81.355932203389841</v>
      </c>
      <c r="AX11" s="86" t="s">
        <v>98</v>
      </c>
    </row>
    <row r="12" spans="1:50" x14ac:dyDescent="0.3">
      <c r="A12" s="8">
        <v>5</v>
      </c>
      <c r="B12" s="9" t="s">
        <v>5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0">
        <v>1</v>
      </c>
      <c r="K12" s="30">
        <v>1</v>
      </c>
      <c r="L12" s="30">
        <v>1</v>
      </c>
      <c r="M12" s="30">
        <v>1</v>
      </c>
      <c r="N12" s="30">
        <v>1</v>
      </c>
      <c r="O12" s="30">
        <v>1</v>
      </c>
      <c r="P12" s="30">
        <v>1</v>
      </c>
      <c r="Q12" s="30">
        <v>1</v>
      </c>
      <c r="R12" s="38">
        <f t="shared" si="4"/>
        <v>15</v>
      </c>
      <c r="S12" s="55">
        <v>0</v>
      </c>
      <c r="T12" s="55">
        <v>1</v>
      </c>
      <c r="U12" s="55">
        <v>1</v>
      </c>
      <c r="V12" s="55">
        <v>0</v>
      </c>
      <c r="W12" s="55">
        <v>0</v>
      </c>
      <c r="X12" s="39">
        <f t="shared" si="5"/>
        <v>2</v>
      </c>
      <c r="Y12" s="40">
        <v>4</v>
      </c>
      <c r="Z12" s="59">
        <v>1</v>
      </c>
      <c r="AA12" s="59">
        <v>2</v>
      </c>
      <c r="AB12" s="59">
        <v>3</v>
      </c>
      <c r="AC12" s="59">
        <v>2</v>
      </c>
      <c r="AD12" s="59">
        <v>4</v>
      </c>
      <c r="AE12" s="59">
        <v>2</v>
      </c>
      <c r="AF12" s="41">
        <f t="shared" si="8"/>
        <v>14</v>
      </c>
      <c r="AG12" s="27">
        <v>4</v>
      </c>
      <c r="AH12" s="27">
        <v>3</v>
      </c>
      <c r="AI12" s="27">
        <v>2</v>
      </c>
      <c r="AJ12" s="41">
        <f t="shared" si="6"/>
        <v>9</v>
      </c>
      <c r="AK12" s="28">
        <v>3</v>
      </c>
      <c r="AL12" s="28">
        <v>2</v>
      </c>
      <c r="AM12" s="28">
        <v>3</v>
      </c>
      <c r="AN12" s="28">
        <v>3</v>
      </c>
      <c r="AO12" s="28">
        <v>4</v>
      </c>
      <c r="AP12" s="28">
        <v>2</v>
      </c>
      <c r="AQ12" s="28">
        <v>3</v>
      </c>
      <c r="AR12" s="42">
        <f t="shared" si="7"/>
        <v>20</v>
      </c>
      <c r="AS12" s="17">
        <f t="shared" si="0"/>
        <v>13.1</v>
      </c>
      <c r="AT12" s="10"/>
      <c r="AU12" s="10">
        <f t="shared" si="1"/>
        <v>0</v>
      </c>
      <c r="AV12" s="16">
        <f t="shared" si="2"/>
        <v>13.1</v>
      </c>
      <c r="AW12" s="48">
        <f t="shared" si="3"/>
        <v>69.38559322033899</v>
      </c>
      <c r="AX12" s="86"/>
    </row>
    <row r="13" spans="1:50" x14ac:dyDescent="0.3">
      <c r="A13" s="49">
        <v>6</v>
      </c>
      <c r="B13" s="50" t="s">
        <v>6</v>
      </c>
      <c r="C13" s="30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30">
        <v>1</v>
      </c>
      <c r="K13" s="30">
        <v>1</v>
      </c>
      <c r="L13" s="30">
        <v>1</v>
      </c>
      <c r="M13" s="30">
        <v>1</v>
      </c>
      <c r="N13" s="30">
        <v>1</v>
      </c>
      <c r="O13" s="30">
        <v>1</v>
      </c>
      <c r="P13" s="30">
        <v>1</v>
      </c>
      <c r="Q13" s="30">
        <v>1</v>
      </c>
      <c r="R13" s="38">
        <f t="shared" si="4"/>
        <v>15</v>
      </c>
      <c r="S13" s="55">
        <v>1</v>
      </c>
      <c r="T13" s="55">
        <v>1</v>
      </c>
      <c r="U13" s="55">
        <v>0</v>
      </c>
      <c r="V13" s="55">
        <v>0</v>
      </c>
      <c r="W13" s="55">
        <v>1</v>
      </c>
      <c r="X13" s="39">
        <f t="shared" si="5"/>
        <v>3</v>
      </c>
      <c r="Y13" s="40">
        <v>4</v>
      </c>
      <c r="Z13" s="59">
        <v>3</v>
      </c>
      <c r="AA13" s="59">
        <v>4</v>
      </c>
      <c r="AB13" s="59">
        <v>4</v>
      </c>
      <c r="AC13" s="59">
        <v>4</v>
      </c>
      <c r="AD13" s="59">
        <v>3</v>
      </c>
      <c r="AE13" s="59">
        <v>4</v>
      </c>
      <c r="AF13" s="41">
        <f t="shared" si="8"/>
        <v>22</v>
      </c>
      <c r="AG13" s="27">
        <v>4</v>
      </c>
      <c r="AH13" s="27">
        <v>4</v>
      </c>
      <c r="AI13" s="27">
        <v>4</v>
      </c>
      <c r="AJ13" s="41">
        <f t="shared" si="6"/>
        <v>12</v>
      </c>
      <c r="AK13" s="28">
        <v>3</v>
      </c>
      <c r="AL13" s="28">
        <v>4</v>
      </c>
      <c r="AM13" s="28">
        <v>4</v>
      </c>
      <c r="AN13" s="28">
        <v>4</v>
      </c>
      <c r="AO13" s="28">
        <v>4</v>
      </c>
      <c r="AP13" s="28">
        <v>3</v>
      </c>
      <c r="AQ13" s="28">
        <v>4</v>
      </c>
      <c r="AR13" s="42">
        <f t="shared" si="7"/>
        <v>26</v>
      </c>
      <c r="AS13" s="17">
        <f t="shared" si="0"/>
        <v>17.48</v>
      </c>
      <c r="AT13" s="10"/>
      <c r="AU13" s="10">
        <f t="shared" si="1"/>
        <v>0</v>
      </c>
      <c r="AV13" s="16">
        <f t="shared" si="2"/>
        <v>17.48</v>
      </c>
      <c r="AW13" s="48">
        <f t="shared" si="3"/>
        <v>92.584745762711876</v>
      </c>
      <c r="AX13" s="86"/>
    </row>
    <row r="14" spans="1:50" x14ac:dyDescent="0.3">
      <c r="A14" s="49">
        <v>7</v>
      </c>
      <c r="B14" s="50" t="s">
        <v>7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30">
        <v>1</v>
      </c>
      <c r="O14" s="30">
        <v>1</v>
      </c>
      <c r="P14" s="30">
        <v>1</v>
      </c>
      <c r="Q14" s="30">
        <v>1</v>
      </c>
      <c r="R14" s="38">
        <f t="shared" si="4"/>
        <v>15</v>
      </c>
      <c r="S14" s="55">
        <v>0</v>
      </c>
      <c r="T14" s="55">
        <v>1</v>
      </c>
      <c r="U14" s="55">
        <v>1</v>
      </c>
      <c r="V14" s="55">
        <v>0</v>
      </c>
      <c r="W14" s="55">
        <v>0</v>
      </c>
      <c r="X14" s="39">
        <f t="shared" si="5"/>
        <v>2</v>
      </c>
      <c r="Y14" s="40">
        <v>4</v>
      </c>
      <c r="Z14" s="59">
        <v>2</v>
      </c>
      <c r="AA14" s="59">
        <v>2</v>
      </c>
      <c r="AB14" s="59">
        <v>4</v>
      </c>
      <c r="AC14" s="59">
        <v>3</v>
      </c>
      <c r="AD14" s="59">
        <v>4</v>
      </c>
      <c r="AE14" s="59">
        <v>2</v>
      </c>
      <c r="AF14" s="41">
        <f t="shared" si="8"/>
        <v>17</v>
      </c>
      <c r="AG14" s="27">
        <v>3</v>
      </c>
      <c r="AH14" s="27">
        <v>2</v>
      </c>
      <c r="AI14" s="27">
        <v>2</v>
      </c>
      <c r="AJ14" s="41">
        <f t="shared" si="6"/>
        <v>7</v>
      </c>
      <c r="AK14" s="28">
        <v>3</v>
      </c>
      <c r="AL14" s="28">
        <v>3</v>
      </c>
      <c r="AM14" s="28">
        <v>4</v>
      </c>
      <c r="AN14" s="28">
        <v>4</v>
      </c>
      <c r="AO14" s="28">
        <v>4</v>
      </c>
      <c r="AP14" s="28">
        <v>4</v>
      </c>
      <c r="AQ14" s="28">
        <v>4</v>
      </c>
      <c r="AR14" s="42">
        <f t="shared" si="7"/>
        <v>26</v>
      </c>
      <c r="AS14" s="17">
        <f t="shared" si="0"/>
        <v>15.68</v>
      </c>
      <c r="AT14" s="10"/>
      <c r="AU14" s="10">
        <f t="shared" si="1"/>
        <v>0</v>
      </c>
      <c r="AV14" s="16">
        <f t="shared" si="2"/>
        <v>15.68</v>
      </c>
      <c r="AW14" s="48">
        <f t="shared" si="3"/>
        <v>83.050847457627128</v>
      </c>
      <c r="AX14" s="88"/>
    </row>
    <row r="15" spans="1:50" x14ac:dyDescent="0.3">
      <c r="A15" s="49">
        <v>8</v>
      </c>
      <c r="B15" s="50" t="s">
        <v>8</v>
      </c>
      <c r="C15" s="30">
        <v>1</v>
      </c>
      <c r="D15" s="30">
        <v>1</v>
      </c>
      <c r="E15" s="30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30">
        <v>1</v>
      </c>
      <c r="P15" s="30">
        <v>1</v>
      </c>
      <c r="Q15" s="30">
        <v>1</v>
      </c>
      <c r="R15" s="38">
        <f t="shared" si="4"/>
        <v>15</v>
      </c>
      <c r="S15" s="55">
        <v>1</v>
      </c>
      <c r="T15" s="55">
        <v>1</v>
      </c>
      <c r="U15" s="55">
        <v>0</v>
      </c>
      <c r="V15" s="55">
        <v>0</v>
      </c>
      <c r="W15" s="55">
        <v>1</v>
      </c>
      <c r="X15" s="39">
        <f t="shared" si="5"/>
        <v>3</v>
      </c>
      <c r="Y15" s="40">
        <v>4.5</v>
      </c>
      <c r="Z15" s="59">
        <v>4</v>
      </c>
      <c r="AA15" s="59">
        <v>4</v>
      </c>
      <c r="AB15" s="59">
        <v>2</v>
      </c>
      <c r="AC15" s="59">
        <v>4</v>
      </c>
      <c r="AD15" s="59">
        <v>4</v>
      </c>
      <c r="AE15" s="59">
        <v>2</v>
      </c>
      <c r="AF15" s="41">
        <f t="shared" si="8"/>
        <v>20</v>
      </c>
      <c r="AG15" s="27">
        <v>4</v>
      </c>
      <c r="AH15" s="27">
        <v>4</v>
      </c>
      <c r="AI15" s="27">
        <v>4</v>
      </c>
      <c r="AJ15" s="41">
        <f t="shared" si="6"/>
        <v>12</v>
      </c>
      <c r="AK15" s="28">
        <v>4</v>
      </c>
      <c r="AL15" s="28">
        <v>3</v>
      </c>
      <c r="AM15" s="28">
        <v>4</v>
      </c>
      <c r="AN15" s="28">
        <v>4</v>
      </c>
      <c r="AO15" s="28">
        <v>4</v>
      </c>
      <c r="AP15" s="28">
        <v>3</v>
      </c>
      <c r="AQ15" s="28">
        <v>3</v>
      </c>
      <c r="AR15" s="42">
        <f t="shared" si="7"/>
        <v>25</v>
      </c>
      <c r="AS15" s="17">
        <f t="shared" si="0"/>
        <v>16.84</v>
      </c>
      <c r="AT15" s="10"/>
      <c r="AU15" s="10">
        <f t="shared" si="1"/>
        <v>0</v>
      </c>
      <c r="AV15" s="16">
        <f t="shared" si="2"/>
        <v>16.84</v>
      </c>
      <c r="AW15" s="48">
        <f t="shared" si="3"/>
        <v>89.194915254237287</v>
      </c>
      <c r="AX15" s="88"/>
    </row>
    <row r="16" spans="1:50" ht="28.8" x14ac:dyDescent="0.3">
      <c r="A16" s="8">
        <v>9</v>
      </c>
      <c r="B16" s="9" t="s">
        <v>9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1</v>
      </c>
      <c r="O16" s="30">
        <v>1</v>
      </c>
      <c r="P16" s="30">
        <v>1</v>
      </c>
      <c r="Q16" s="30">
        <v>1</v>
      </c>
      <c r="R16" s="38">
        <f t="shared" si="4"/>
        <v>15</v>
      </c>
      <c r="S16" s="55">
        <v>1</v>
      </c>
      <c r="T16" s="55">
        <v>1</v>
      </c>
      <c r="U16" s="55">
        <v>0</v>
      </c>
      <c r="V16" s="55">
        <v>0</v>
      </c>
      <c r="W16" s="55">
        <v>0</v>
      </c>
      <c r="X16" s="39">
        <f t="shared" si="5"/>
        <v>2</v>
      </c>
      <c r="Y16" s="40">
        <v>4</v>
      </c>
      <c r="Z16" s="59">
        <v>1</v>
      </c>
      <c r="AA16" s="59">
        <v>4</v>
      </c>
      <c r="AB16" s="59">
        <v>2</v>
      </c>
      <c r="AC16" s="59">
        <v>3</v>
      </c>
      <c r="AD16" s="59">
        <v>2</v>
      </c>
      <c r="AE16" s="59">
        <v>2</v>
      </c>
      <c r="AF16" s="41">
        <f t="shared" si="8"/>
        <v>14</v>
      </c>
      <c r="AG16" s="27">
        <v>3</v>
      </c>
      <c r="AH16" s="27">
        <v>2</v>
      </c>
      <c r="AI16" s="27">
        <v>1</v>
      </c>
      <c r="AJ16" s="41">
        <f t="shared" si="6"/>
        <v>6</v>
      </c>
      <c r="AK16" s="28">
        <v>2</v>
      </c>
      <c r="AL16" s="28">
        <v>1</v>
      </c>
      <c r="AM16" s="28">
        <v>1</v>
      </c>
      <c r="AN16" s="28">
        <v>1</v>
      </c>
      <c r="AO16" s="28">
        <v>3</v>
      </c>
      <c r="AP16" s="28">
        <v>2</v>
      </c>
      <c r="AQ16" s="28">
        <v>2</v>
      </c>
      <c r="AR16" s="42">
        <f t="shared" si="7"/>
        <v>12</v>
      </c>
      <c r="AS16" s="17">
        <f t="shared" si="0"/>
        <v>9.3600000000000012</v>
      </c>
      <c r="AT16" s="10"/>
      <c r="AU16" s="10">
        <f t="shared" si="1"/>
        <v>0</v>
      </c>
      <c r="AV16" s="16">
        <f t="shared" si="2"/>
        <v>9.3600000000000012</v>
      </c>
      <c r="AW16" s="48">
        <f t="shared" si="3"/>
        <v>49.576271186440685</v>
      </c>
      <c r="AX16" s="88" t="s">
        <v>47</v>
      </c>
    </row>
    <row r="17" spans="1:50" x14ac:dyDescent="0.3">
      <c r="A17" s="23">
        <v>10</v>
      </c>
      <c r="B17" s="24" t="s">
        <v>10</v>
      </c>
      <c r="C17" s="43">
        <v>1</v>
      </c>
      <c r="D17" s="43">
        <v>1</v>
      </c>
      <c r="E17" s="43">
        <v>1</v>
      </c>
      <c r="F17" s="43">
        <v>1</v>
      </c>
      <c r="G17" s="43">
        <v>1</v>
      </c>
      <c r="H17" s="43">
        <v>1</v>
      </c>
      <c r="I17" s="43">
        <v>1</v>
      </c>
      <c r="J17" s="43">
        <v>1</v>
      </c>
      <c r="K17" s="43">
        <v>1</v>
      </c>
      <c r="L17" s="43">
        <v>1</v>
      </c>
      <c r="M17" s="43">
        <v>1</v>
      </c>
      <c r="N17" s="43">
        <v>1</v>
      </c>
      <c r="O17" s="43">
        <v>1</v>
      </c>
      <c r="P17" s="43">
        <v>1</v>
      </c>
      <c r="Q17" s="43">
        <v>1</v>
      </c>
      <c r="R17" s="44">
        <f t="shared" si="4"/>
        <v>15</v>
      </c>
      <c r="S17" s="55"/>
      <c r="T17" s="55"/>
      <c r="U17" s="55"/>
      <c r="V17" s="55"/>
      <c r="W17" s="55"/>
      <c r="X17" s="45">
        <f t="shared" si="5"/>
        <v>0</v>
      </c>
      <c r="Y17" s="44">
        <v>0</v>
      </c>
      <c r="Z17" s="59"/>
      <c r="AA17" s="59"/>
      <c r="AB17" s="59"/>
      <c r="AC17" s="59"/>
      <c r="AD17" s="59"/>
      <c r="AE17" s="59"/>
      <c r="AF17" s="46">
        <f t="shared" si="8"/>
        <v>0</v>
      </c>
      <c r="AG17" s="29"/>
      <c r="AH17" s="29"/>
      <c r="AI17" s="29"/>
      <c r="AJ17" s="46">
        <f t="shared" si="6"/>
        <v>0</v>
      </c>
      <c r="AK17" s="47"/>
      <c r="AL17" s="29"/>
      <c r="AM17" s="29"/>
      <c r="AN17" s="29"/>
      <c r="AO17" s="29"/>
      <c r="AP17" s="29"/>
      <c r="AQ17" s="29"/>
      <c r="AR17" s="45">
        <f t="shared" si="7"/>
        <v>0</v>
      </c>
      <c r="AS17" s="25">
        <f t="shared" si="0"/>
        <v>0</v>
      </c>
      <c r="AT17" s="25"/>
      <c r="AU17" s="25">
        <f t="shared" si="1"/>
        <v>0</v>
      </c>
      <c r="AV17" s="25">
        <f t="shared" si="2"/>
        <v>0</v>
      </c>
      <c r="AW17" s="26">
        <f t="shared" si="3"/>
        <v>0</v>
      </c>
      <c r="AX17" s="89" t="s">
        <v>104</v>
      </c>
    </row>
    <row r="18" spans="1:50" x14ac:dyDescent="0.3">
      <c r="A18" s="8">
        <v>11</v>
      </c>
      <c r="B18" s="9" t="s">
        <v>11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30">
        <v>1</v>
      </c>
      <c r="R18" s="38">
        <f t="shared" si="4"/>
        <v>15</v>
      </c>
      <c r="S18" s="55">
        <v>1</v>
      </c>
      <c r="T18" s="55">
        <v>1</v>
      </c>
      <c r="U18" s="55">
        <v>0</v>
      </c>
      <c r="V18" s="55">
        <v>0</v>
      </c>
      <c r="W18" s="55">
        <v>0</v>
      </c>
      <c r="X18" s="39">
        <f t="shared" si="5"/>
        <v>2</v>
      </c>
      <c r="Y18" s="40">
        <v>4</v>
      </c>
      <c r="Z18" s="59">
        <v>4</v>
      </c>
      <c r="AA18" s="59">
        <v>4</v>
      </c>
      <c r="AB18" s="59">
        <v>1</v>
      </c>
      <c r="AC18" s="59">
        <v>2</v>
      </c>
      <c r="AD18" s="59">
        <v>2</v>
      </c>
      <c r="AE18" s="59">
        <v>2</v>
      </c>
      <c r="AF18" s="41">
        <f t="shared" si="8"/>
        <v>15</v>
      </c>
      <c r="AG18" s="27">
        <v>3</v>
      </c>
      <c r="AH18" s="27">
        <v>3</v>
      </c>
      <c r="AI18" s="27">
        <v>2</v>
      </c>
      <c r="AJ18" s="41">
        <f t="shared" si="6"/>
        <v>8</v>
      </c>
      <c r="AK18" s="28">
        <v>2</v>
      </c>
      <c r="AL18" s="28">
        <v>2</v>
      </c>
      <c r="AM18" s="28">
        <v>1</v>
      </c>
      <c r="AN18" s="28">
        <v>2</v>
      </c>
      <c r="AO18" s="28">
        <v>2</v>
      </c>
      <c r="AP18" s="28">
        <v>3</v>
      </c>
      <c r="AQ18" s="28">
        <v>2</v>
      </c>
      <c r="AR18" s="42">
        <f t="shared" si="7"/>
        <v>14</v>
      </c>
      <c r="AS18" s="17">
        <f t="shared" si="0"/>
        <v>10.7</v>
      </c>
      <c r="AT18" s="10"/>
      <c r="AU18" s="10">
        <f t="shared" si="1"/>
        <v>0</v>
      </c>
      <c r="AV18" s="16">
        <f t="shared" si="2"/>
        <v>10.7</v>
      </c>
      <c r="AW18" s="48">
        <f t="shared" si="3"/>
        <v>56.673728813559322</v>
      </c>
      <c r="AX18" s="90"/>
    </row>
    <row r="19" spans="1:50" x14ac:dyDescent="0.3">
      <c r="A19" s="8">
        <v>12</v>
      </c>
      <c r="B19" s="9" t="s">
        <v>12</v>
      </c>
      <c r="C19" s="30">
        <v>1</v>
      </c>
      <c r="D19" s="30">
        <v>1</v>
      </c>
      <c r="E19" s="30">
        <v>1</v>
      </c>
      <c r="F19" s="30">
        <v>1</v>
      </c>
      <c r="G19" s="30">
        <v>1</v>
      </c>
      <c r="H19" s="30">
        <v>1</v>
      </c>
      <c r="I19" s="30">
        <v>1</v>
      </c>
      <c r="J19" s="30">
        <v>1</v>
      </c>
      <c r="K19" s="30">
        <v>1</v>
      </c>
      <c r="L19" s="30">
        <v>1</v>
      </c>
      <c r="M19" s="30">
        <v>1</v>
      </c>
      <c r="N19" s="30">
        <v>1</v>
      </c>
      <c r="O19" s="30">
        <v>1</v>
      </c>
      <c r="P19" s="30">
        <v>1</v>
      </c>
      <c r="Q19" s="30">
        <v>1</v>
      </c>
      <c r="R19" s="38">
        <f t="shared" si="4"/>
        <v>15</v>
      </c>
      <c r="S19" s="55">
        <v>0</v>
      </c>
      <c r="T19" s="55">
        <v>0</v>
      </c>
      <c r="U19" s="55">
        <v>0</v>
      </c>
      <c r="V19" s="55">
        <v>1</v>
      </c>
      <c r="W19" s="55">
        <v>0</v>
      </c>
      <c r="X19" s="39">
        <f t="shared" si="5"/>
        <v>1</v>
      </c>
      <c r="Y19" s="40">
        <v>4</v>
      </c>
      <c r="Z19" s="59">
        <v>1</v>
      </c>
      <c r="AA19" s="59">
        <v>3</v>
      </c>
      <c r="AB19" s="59">
        <v>1</v>
      </c>
      <c r="AC19" s="59">
        <v>2</v>
      </c>
      <c r="AD19" s="59">
        <v>2</v>
      </c>
      <c r="AE19" s="59">
        <v>2</v>
      </c>
      <c r="AF19" s="41">
        <f t="shared" si="8"/>
        <v>11</v>
      </c>
      <c r="AG19" s="27">
        <v>3</v>
      </c>
      <c r="AH19" s="27">
        <v>1</v>
      </c>
      <c r="AI19" s="27">
        <v>2</v>
      </c>
      <c r="AJ19" s="41">
        <f t="shared" si="6"/>
        <v>6</v>
      </c>
      <c r="AK19" s="28">
        <v>4</v>
      </c>
      <c r="AL19" s="28">
        <v>3</v>
      </c>
      <c r="AM19" s="28">
        <v>3</v>
      </c>
      <c r="AN19" s="28">
        <v>2</v>
      </c>
      <c r="AO19" s="28">
        <v>4</v>
      </c>
      <c r="AP19" s="28">
        <v>3</v>
      </c>
      <c r="AQ19" s="28">
        <v>2</v>
      </c>
      <c r="AR19" s="42">
        <f t="shared" si="7"/>
        <v>21</v>
      </c>
      <c r="AS19" s="17">
        <f t="shared" si="0"/>
        <v>12.42</v>
      </c>
      <c r="AT19" s="10"/>
      <c r="AU19" s="10">
        <f t="shared" si="1"/>
        <v>0</v>
      </c>
      <c r="AV19" s="16">
        <f t="shared" si="2"/>
        <v>12.42</v>
      </c>
      <c r="AW19" s="48">
        <f t="shared" si="3"/>
        <v>65.783898305084747</v>
      </c>
      <c r="AX19" s="90"/>
    </row>
    <row r="20" spans="1:50" x14ac:dyDescent="0.3">
      <c r="A20" s="8">
        <v>13</v>
      </c>
      <c r="B20" s="9" t="s">
        <v>13</v>
      </c>
      <c r="C20" s="30">
        <v>1</v>
      </c>
      <c r="D20" s="30">
        <v>1</v>
      </c>
      <c r="E20" s="30">
        <v>1</v>
      </c>
      <c r="F20" s="30">
        <v>1</v>
      </c>
      <c r="G20" s="30">
        <v>1</v>
      </c>
      <c r="H20" s="30">
        <v>1</v>
      </c>
      <c r="I20" s="30">
        <v>1</v>
      </c>
      <c r="J20" s="30">
        <v>1</v>
      </c>
      <c r="K20" s="30">
        <v>1</v>
      </c>
      <c r="L20" s="30">
        <v>1</v>
      </c>
      <c r="M20" s="30">
        <v>1</v>
      </c>
      <c r="N20" s="30">
        <v>1</v>
      </c>
      <c r="O20" s="30">
        <v>1</v>
      </c>
      <c r="P20" s="30">
        <v>1</v>
      </c>
      <c r="Q20" s="30">
        <v>1</v>
      </c>
      <c r="R20" s="38">
        <f t="shared" si="4"/>
        <v>15</v>
      </c>
      <c r="S20" s="55">
        <v>1</v>
      </c>
      <c r="T20" s="55">
        <v>1</v>
      </c>
      <c r="U20" s="55">
        <v>1</v>
      </c>
      <c r="V20" s="55">
        <v>0</v>
      </c>
      <c r="W20" s="55">
        <v>1</v>
      </c>
      <c r="X20" s="39">
        <f t="shared" si="5"/>
        <v>4</v>
      </c>
      <c r="Y20" s="40">
        <v>4.5</v>
      </c>
      <c r="Z20" s="59">
        <v>1</v>
      </c>
      <c r="AA20" s="59">
        <v>3</v>
      </c>
      <c r="AB20" s="59">
        <v>2</v>
      </c>
      <c r="AC20" s="59">
        <v>3</v>
      </c>
      <c r="AD20" s="59">
        <v>4</v>
      </c>
      <c r="AE20" s="59">
        <v>4</v>
      </c>
      <c r="AF20" s="41">
        <f t="shared" si="8"/>
        <v>17</v>
      </c>
      <c r="AG20" s="27">
        <v>3</v>
      </c>
      <c r="AH20" s="27">
        <v>3</v>
      </c>
      <c r="AI20" s="27">
        <v>4</v>
      </c>
      <c r="AJ20" s="41">
        <f t="shared" si="6"/>
        <v>10</v>
      </c>
      <c r="AK20" s="28">
        <v>3</v>
      </c>
      <c r="AL20" s="28">
        <v>3</v>
      </c>
      <c r="AM20" s="28">
        <v>3</v>
      </c>
      <c r="AN20" s="28">
        <v>3</v>
      </c>
      <c r="AO20" s="28">
        <v>4</v>
      </c>
      <c r="AP20" s="28">
        <v>4</v>
      </c>
      <c r="AQ20" s="28">
        <v>3</v>
      </c>
      <c r="AR20" s="42">
        <f t="shared" si="7"/>
        <v>23</v>
      </c>
      <c r="AS20" s="17">
        <f t="shared" si="0"/>
        <v>15.14</v>
      </c>
      <c r="AT20" s="10"/>
      <c r="AU20" s="10">
        <f t="shared" si="1"/>
        <v>0</v>
      </c>
      <c r="AV20" s="16">
        <f t="shared" si="2"/>
        <v>15.14</v>
      </c>
      <c r="AW20" s="48">
        <f t="shared" si="3"/>
        <v>80.190677966101703</v>
      </c>
      <c r="AX20" s="90"/>
    </row>
    <row r="21" spans="1:50" x14ac:dyDescent="0.3">
      <c r="A21" s="8">
        <v>14</v>
      </c>
      <c r="B21" s="9" t="s">
        <v>14</v>
      </c>
      <c r="C21" s="30">
        <v>1</v>
      </c>
      <c r="D21" s="30">
        <v>1</v>
      </c>
      <c r="E21" s="30">
        <v>1</v>
      </c>
      <c r="F21" s="30">
        <v>1</v>
      </c>
      <c r="G21" s="30">
        <v>1</v>
      </c>
      <c r="H21" s="30">
        <v>1</v>
      </c>
      <c r="I21" s="30">
        <v>1</v>
      </c>
      <c r="J21" s="30">
        <v>1</v>
      </c>
      <c r="K21" s="30">
        <v>1</v>
      </c>
      <c r="L21" s="30">
        <v>1</v>
      </c>
      <c r="M21" s="30">
        <v>1</v>
      </c>
      <c r="N21" s="30">
        <v>1</v>
      </c>
      <c r="O21" s="30">
        <v>1</v>
      </c>
      <c r="P21" s="30">
        <v>1</v>
      </c>
      <c r="Q21" s="30">
        <v>1</v>
      </c>
      <c r="R21" s="38">
        <f t="shared" si="4"/>
        <v>15</v>
      </c>
      <c r="S21" s="55">
        <v>1</v>
      </c>
      <c r="T21" s="55">
        <v>1</v>
      </c>
      <c r="U21" s="55">
        <v>1</v>
      </c>
      <c r="V21" s="55">
        <v>0</v>
      </c>
      <c r="W21" s="55">
        <v>1</v>
      </c>
      <c r="X21" s="39">
        <f t="shared" si="5"/>
        <v>4</v>
      </c>
      <c r="Y21" s="40">
        <v>4.5</v>
      </c>
      <c r="Z21" s="59">
        <v>2</v>
      </c>
      <c r="AA21" s="59">
        <v>3</v>
      </c>
      <c r="AB21" s="59">
        <v>2</v>
      </c>
      <c r="AC21" s="59">
        <v>3</v>
      </c>
      <c r="AD21" s="59">
        <v>3</v>
      </c>
      <c r="AE21" s="59">
        <v>3</v>
      </c>
      <c r="AF21" s="41">
        <f t="shared" si="8"/>
        <v>16</v>
      </c>
      <c r="AG21" s="27">
        <v>3</v>
      </c>
      <c r="AH21" s="27">
        <v>3</v>
      </c>
      <c r="AI21" s="27">
        <v>3</v>
      </c>
      <c r="AJ21" s="41">
        <f t="shared" si="6"/>
        <v>9</v>
      </c>
      <c r="AK21" s="28">
        <v>4</v>
      </c>
      <c r="AL21" s="28">
        <v>4</v>
      </c>
      <c r="AM21" s="28">
        <v>3</v>
      </c>
      <c r="AN21" s="28">
        <v>2</v>
      </c>
      <c r="AO21" s="28">
        <v>3</v>
      </c>
      <c r="AP21" s="28">
        <v>3</v>
      </c>
      <c r="AQ21" s="28">
        <v>1</v>
      </c>
      <c r="AR21" s="42">
        <f t="shared" si="7"/>
        <v>20</v>
      </c>
      <c r="AS21" s="17">
        <f t="shared" si="0"/>
        <v>13.579999999999998</v>
      </c>
      <c r="AT21" s="10"/>
      <c r="AU21" s="10">
        <f t="shared" si="1"/>
        <v>0</v>
      </c>
      <c r="AV21" s="16">
        <f t="shared" si="2"/>
        <v>13.579999999999998</v>
      </c>
      <c r="AW21" s="48">
        <f t="shared" si="3"/>
        <v>71.927966101694906</v>
      </c>
      <c r="AX21" s="90"/>
    </row>
    <row r="22" spans="1:50" x14ac:dyDescent="0.3">
      <c r="A22" s="49">
        <v>15</v>
      </c>
      <c r="B22" s="50" t="s">
        <v>15</v>
      </c>
      <c r="C22" s="30">
        <v>1</v>
      </c>
      <c r="D22" s="30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  <c r="K22" s="30">
        <v>1</v>
      </c>
      <c r="L22" s="30">
        <v>1</v>
      </c>
      <c r="M22" s="30">
        <v>1</v>
      </c>
      <c r="N22" s="30">
        <v>1</v>
      </c>
      <c r="O22" s="30">
        <v>1</v>
      </c>
      <c r="P22" s="30">
        <v>1</v>
      </c>
      <c r="Q22" s="30">
        <v>1</v>
      </c>
      <c r="R22" s="38">
        <f t="shared" si="4"/>
        <v>15</v>
      </c>
      <c r="S22" s="55">
        <v>1</v>
      </c>
      <c r="T22" s="55">
        <v>1</v>
      </c>
      <c r="U22" s="55">
        <v>0</v>
      </c>
      <c r="V22" s="55">
        <v>0</v>
      </c>
      <c r="W22" s="55">
        <v>1</v>
      </c>
      <c r="X22" s="39">
        <f t="shared" si="5"/>
        <v>3</v>
      </c>
      <c r="Y22" s="40">
        <v>4.5</v>
      </c>
      <c r="Z22" s="59">
        <v>4</v>
      </c>
      <c r="AA22" s="59">
        <v>4</v>
      </c>
      <c r="AB22" s="59">
        <v>2</v>
      </c>
      <c r="AC22" s="59">
        <v>3</v>
      </c>
      <c r="AD22" s="59">
        <v>4</v>
      </c>
      <c r="AE22" s="59">
        <v>3</v>
      </c>
      <c r="AF22" s="41">
        <f t="shared" si="8"/>
        <v>20</v>
      </c>
      <c r="AG22" s="27">
        <v>3</v>
      </c>
      <c r="AH22" s="27">
        <v>4</v>
      </c>
      <c r="AI22" s="27">
        <v>4</v>
      </c>
      <c r="AJ22" s="41">
        <f t="shared" si="6"/>
        <v>11</v>
      </c>
      <c r="AK22" s="28">
        <v>4</v>
      </c>
      <c r="AL22" s="28">
        <v>4</v>
      </c>
      <c r="AM22" s="28">
        <v>4</v>
      </c>
      <c r="AN22" s="28">
        <v>4</v>
      </c>
      <c r="AO22" s="28">
        <v>4</v>
      </c>
      <c r="AP22" s="28">
        <v>4</v>
      </c>
      <c r="AQ22" s="28">
        <v>4</v>
      </c>
      <c r="AR22" s="42">
        <f t="shared" si="7"/>
        <v>28</v>
      </c>
      <c r="AS22" s="17">
        <f t="shared" si="0"/>
        <v>17.86</v>
      </c>
      <c r="AT22" s="10"/>
      <c r="AU22" s="10">
        <f t="shared" si="1"/>
        <v>0</v>
      </c>
      <c r="AV22" s="16">
        <f t="shared" si="2"/>
        <v>17.86</v>
      </c>
      <c r="AW22" s="48">
        <f t="shared" si="3"/>
        <v>94.597457627118644</v>
      </c>
      <c r="AX22" s="91"/>
    </row>
    <row r="23" spans="1:50" ht="28.8" x14ac:dyDescent="0.3">
      <c r="A23" s="8">
        <v>16</v>
      </c>
      <c r="B23" s="80" t="s">
        <v>16</v>
      </c>
      <c r="C23" s="30">
        <v>1</v>
      </c>
      <c r="D23" s="30">
        <v>1</v>
      </c>
      <c r="E23" s="30">
        <v>1</v>
      </c>
      <c r="F23" s="30">
        <v>1</v>
      </c>
      <c r="G23" s="30">
        <v>1</v>
      </c>
      <c r="H23" s="30">
        <v>1</v>
      </c>
      <c r="I23" s="30">
        <v>0</v>
      </c>
      <c r="J23" s="30">
        <v>1</v>
      </c>
      <c r="K23" s="30">
        <v>1</v>
      </c>
      <c r="L23" s="30">
        <v>1</v>
      </c>
      <c r="M23" s="30">
        <v>1</v>
      </c>
      <c r="N23" s="30">
        <v>1</v>
      </c>
      <c r="O23" s="30">
        <v>1</v>
      </c>
      <c r="P23" s="30">
        <v>1</v>
      </c>
      <c r="Q23" s="30">
        <v>1</v>
      </c>
      <c r="R23" s="38">
        <f t="shared" si="4"/>
        <v>14</v>
      </c>
      <c r="S23" s="55">
        <v>1</v>
      </c>
      <c r="T23" s="55">
        <v>1</v>
      </c>
      <c r="U23" s="55">
        <v>1</v>
      </c>
      <c r="V23" s="55">
        <v>0</v>
      </c>
      <c r="W23" s="55">
        <v>1</v>
      </c>
      <c r="X23" s="39">
        <f t="shared" si="5"/>
        <v>4</v>
      </c>
      <c r="Y23" s="40">
        <v>4.5</v>
      </c>
      <c r="Z23" s="59">
        <v>4</v>
      </c>
      <c r="AA23" s="59">
        <v>4</v>
      </c>
      <c r="AB23" s="59">
        <v>4</v>
      </c>
      <c r="AC23" s="59">
        <v>3</v>
      </c>
      <c r="AD23" s="59">
        <v>4</v>
      </c>
      <c r="AE23" s="59">
        <v>2</v>
      </c>
      <c r="AF23" s="41">
        <f t="shared" si="8"/>
        <v>21</v>
      </c>
      <c r="AG23" s="27">
        <v>3</v>
      </c>
      <c r="AH23" s="27">
        <v>4</v>
      </c>
      <c r="AI23" s="27">
        <v>4</v>
      </c>
      <c r="AJ23" s="41">
        <f t="shared" si="6"/>
        <v>11</v>
      </c>
      <c r="AK23" s="28">
        <v>4</v>
      </c>
      <c r="AL23" s="28">
        <v>4</v>
      </c>
      <c r="AM23" s="28">
        <v>3</v>
      </c>
      <c r="AN23" s="28">
        <v>2</v>
      </c>
      <c r="AO23" s="28">
        <v>4</v>
      </c>
      <c r="AP23" s="28">
        <v>3</v>
      </c>
      <c r="AQ23" s="28">
        <v>4</v>
      </c>
      <c r="AR23" s="42">
        <f t="shared" si="7"/>
        <v>24</v>
      </c>
      <c r="AS23" s="17">
        <f>((SUM(R23-14)))*(((0.6)*(Y23*0.4+AF23*0.3+AJ23*0.3))+((0.4)*(AR23)))</f>
        <v>0</v>
      </c>
      <c r="AT23" s="10"/>
      <c r="AU23" s="10">
        <f t="shared" si="1"/>
        <v>0</v>
      </c>
      <c r="AV23" s="16">
        <f>AS23+AU23</f>
        <v>0</v>
      </c>
      <c r="AW23" s="48">
        <f>(AV23*100)/18.88</f>
        <v>0</v>
      </c>
      <c r="AX23" s="92" t="s">
        <v>92</v>
      </c>
    </row>
    <row r="24" spans="1:50" x14ac:dyDescent="0.3">
      <c r="A24" s="23">
        <v>17</v>
      </c>
      <c r="B24" s="24" t="s">
        <v>17</v>
      </c>
      <c r="C24" s="43">
        <v>1</v>
      </c>
      <c r="D24" s="43">
        <v>1</v>
      </c>
      <c r="E24" s="43">
        <v>1</v>
      </c>
      <c r="F24" s="43">
        <v>1</v>
      </c>
      <c r="G24" s="43">
        <v>1</v>
      </c>
      <c r="H24" s="43">
        <v>1</v>
      </c>
      <c r="I24" s="43">
        <v>1</v>
      </c>
      <c r="J24" s="43">
        <v>1</v>
      </c>
      <c r="K24" s="43">
        <v>1</v>
      </c>
      <c r="L24" s="43">
        <v>1</v>
      </c>
      <c r="M24" s="43">
        <v>1</v>
      </c>
      <c r="N24" s="43">
        <v>1</v>
      </c>
      <c r="O24" s="43">
        <v>1</v>
      </c>
      <c r="P24" s="43">
        <v>1</v>
      </c>
      <c r="Q24" s="43">
        <v>1</v>
      </c>
      <c r="R24" s="44">
        <f t="shared" si="4"/>
        <v>15</v>
      </c>
      <c r="S24" s="55"/>
      <c r="T24" s="55"/>
      <c r="U24" s="55"/>
      <c r="V24" s="55"/>
      <c r="W24" s="55"/>
      <c r="X24" s="45">
        <f t="shared" si="5"/>
        <v>0</v>
      </c>
      <c r="Y24" s="44">
        <v>0</v>
      </c>
      <c r="Z24" s="59"/>
      <c r="AA24" s="59"/>
      <c r="AB24" s="59"/>
      <c r="AC24" s="59"/>
      <c r="AD24" s="59"/>
      <c r="AE24" s="59"/>
      <c r="AF24" s="46">
        <f t="shared" si="8"/>
        <v>0</v>
      </c>
      <c r="AG24" s="29"/>
      <c r="AH24" s="29"/>
      <c r="AI24" s="29"/>
      <c r="AJ24" s="46">
        <f t="shared" si="6"/>
        <v>0</v>
      </c>
      <c r="AK24" s="47"/>
      <c r="AL24" s="29"/>
      <c r="AM24" s="29"/>
      <c r="AN24" s="29"/>
      <c r="AO24" s="29"/>
      <c r="AP24" s="29"/>
      <c r="AQ24" s="29"/>
      <c r="AR24" s="45">
        <f t="shared" si="7"/>
        <v>0</v>
      </c>
      <c r="AS24" s="25">
        <f t="shared" si="0"/>
        <v>0</v>
      </c>
      <c r="AT24" s="25"/>
      <c r="AU24" s="25">
        <f t="shared" si="1"/>
        <v>0</v>
      </c>
      <c r="AV24" s="25">
        <f t="shared" si="2"/>
        <v>0</v>
      </c>
      <c r="AW24" s="26">
        <f t="shared" si="3"/>
        <v>0</v>
      </c>
      <c r="AX24" s="89" t="s">
        <v>101</v>
      </c>
    </row>
    <row r="25" spans="1:50" x14ac:dyDescent="0.3">
      <c r="A25" s="8">
        <v>18</v>
      </c>
      <c r="B25" s="9" t="s">
        <v>18</v>
      </c>
      <c r="C25" s="30">
        <v>1</v>
      </c>
      <c r="D25" s="30">
        <v>1</v>
      </c>
      <c r="E25" s="30">
        <v>1</v>
      </c>
      <c r="F25" s="30">
        <v>1</v>
      </c>
      <c r="G25" s="30">
        <v>1</v>
      </c>
      <c r="H25" s="30">
        <v>1</v>
      </c>
      <c r="I25" s="30">
        <v>1</v>
      </c>
      <c r="J25" s="30">
        <v>1</v>
      </c>
      <c r="K25" s="30">
        <v>1</v>
      </c>
      <c r="L25" s="30">
        <v>1</v>
      </c>
      <c r="M25" s="30">
        <v>1</v>
      </c>
      <c r="N25" s="30">
        <v>1</v>
      </c>
      <c r="O25" s="30">
        <v>1</v>
      </c>
      <c r="P25" s="30">
        <v>1</v>
      </c>
      <c r="Q25" s="30">
        <v>1</v>
      </c>
      <c r="R25" s="38">
        <f t="shared" si="4"/>
        <v>15</v>
      </c>
      <c r="S25" s="55">
        <v>1</v>
      </c>
      <c r="T25" s="55">
        <v>1</v>
      </c>
      <c r="U25" s="55">
        <v>0</v>
      </c>
      <c r="V25" s="55">
        <v>0</v>
      </c>
      <c r="W25" s="55">
        <v>1</v>
      </c>
      <c r="X25" s="39">
        <f t="shared" si="5"/>
        <v>3</v>
      </c>
      <c r="Y25" s="40">
        <v>4.5</v>
      </c>
      <c r="Z25" s="59">
        <v>3</v>
      </c>
      <c r="AA25" s="59">
        <v>3</v>
      </c>
      <c r="AB25" s="59">
        <v>2</v>
      </c>
      <c r="AC25" s="59">
        <v>4</v>
      </c>
      <c r="AD25" s="59">
        <v>3</v>
      </c>
      <c r="AE25" s="59">
        <v>2</v>
      </c>
      <c r="AF25" s="41">
        <f t="shared" si="8"/>
        <v>17</v>
      </c>
      <c r="AG25" s="27">
        <v>3</v>
      </c>
      <c r="AH25" s="27">
        <v>2</v>
      </c>
      <c r="AI25" s="27">
        <v>3</v>
      </c>
      <c r="AJ25" s="41">
        <f t="shared" si="6"/>
        <v>8</v>
      </c>
      <c r="AK25" s="28">
        <v>4</v>
      </c>
      <c r="AL25" s="28">
        <v>4</v>
      </c>
      <c r="AM25" s="28">
        <v>3</v>
      </c>
      <c r="AN25" s="28">
        <v>3</v>
      </c>
      <c r="AO25" s="28">
        <v>4</v>
      </c>
      <c r="AP25" s="28">
        <v>3</v>
      </c>
      <c r="AQ25" s="28">
        <v>2</v>
      </c>
      <c r="AR25" s="42">
        <f t="shared" si="7"/>
        <v>23</v>
      </c>
      <c r="AS25" s="17">
        <f t="shared" si="0"/>
        <v>14.780000000000001</v>
      </c>
      <c r="AT25" s="10"/>
      <c r="AU25" s="10">
        <f t="shared" si="1"/>
        <v>0</v>
      </c>
      <c r="AV25" s="16">
        <f t="shared" si="2"/>
        <v>14.780000000000001</v>
      </c>
      <c r="AW25" s="48">
        <f t="shared" si="3"/>
        <v>78.283898305084747</v>
      </c>
      <c r="AX25" s="90"/>
    </row>
    <row r="26" spans="1:50" x14ac:dyDescent="0.3">
      <c r="A26" s="23">
        <v>19</v>
      </c>
      <c r="B26" s="24" t="s">
        <v>19</v>
      </c>
      <c r="C26" s="43">
        <v>1</v>
      </c>
      <c r="D26" s="43">
        <v>1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43">
        <v>1</v>
      </c>
      <c r="K26" s="43">
        <v>1</v>
      </c>
      <c r="L26" s="43">
        <v>1</v>
      </c>
      <c r="M26" s="43">
        <v>1</v>
      </c>
      <c r="N26" s="43">
        <v>1</v>
      </c>
      <c r="O26" s="43">
        <v>1</v>
      </c>
      <c r="P26" s="43">
        <v>1</v>
      </c>
      <c r="Q26" s="43">
        <v>1</v>
      </c>
      <c r="R26" s="44">
        <f t="shared" si="4"/>
        <v>15</v>
      </c>
      <c r="S26" s="55">
        <v>0</v>
      </c>
      <c r="T26" s="55">
        <v>0</v>
      </c>
      <c r="U26" s="55">
        <v>1</v>
      </c>
      <c r="V26" s="55">
        <v>1</v>
      </c>
      <c r="W26" s="55">
        <v>1</v>
      </c>
      <c r="X26" s="45">
        <f t="shared" si="5"/>
        <v>3</v>
      </c>
      <c r="Y26" s="44">
        <v>4.5</v>
      </c>
      <c r="Z26" s="59">
        <v>1</v>
      </c>
      <c r="AA26" s="59">
        <v>1</v>
      </c>
      <c r="AB26" s="59">
        <v>2</v>
      </c>
      <c r="AC26" s="59">
        <v>3</v>
      </c>
      <c r="AD26" s="59">
        <v>4</v>
      </c>
      <c r="AE26" s="59">
        <v>4</v>
      </c>
      <c r="AF26" s="46">
        <f t="shared" si="8"/>
        <v>15</v>
      </c>
      <c r="AG26" s="29">
        <v>4</v>
      </c>
      <c r="AH26" s="29">
        <v>2</v>
      </c>
      <c r="AI26" s="29">
        <v>3</v>
      </c>
      <c r="AJ26" s="46">
        <f t="shared" si="6"/>
        <v>9</v>
      </c>
      <c r="AK26" s="47"/>
      <c r="AL26" s="29"/>
      <c r="AM26" s="29"/>
      <c r="AN26" s="29"/>
      <c r="AO26" s="29"/>
      <c r="AP26" s="29"/>
      <c r="AQ26" s="29"/>
      <c r="AR26" s="45">
        <f t="shared" si="7"/>
        <v>0</v>
      </c>
      <c r="AS26" s="25">
        <f t="shared" si="0"/>
        <v>5.3999999999999995</v>
      </c>
      <c r="AT26" s="25"/>
      <c r="AU26" s="25">
        <f t="shared" si="1"/>
        <v>0</v>
      </c>
      <c r="AV26" s="25">
        <f t="shared" si="2"/>
        <v>5.3999999999999995</v>
      </c>
      <c r="AW26" s="26">
        <f t="shared" si="3"/>
        <v>28.601694915254239</v>
      </c>
      <c r="AX26" s="89" t="s">
        <v>103</v>
      </c>
    </row>
    <row r="27" spans="1:50" x14ac:dyDescent="0.3">
      <c r="A27" s="8">
        <v>20</v>
      </c>
      <c r="B27" s="9" t="s">
        <v>20</v>
      </c>
      <c r="C27" s="30">
        <v>1</v>
      </c>
      <c r="D27" s="30">
        <v>1</v>
      </c>
      <c r="E27" s="30">
        <v>1</v>
      </c>
      <c r="F27" s="30">
        <v>1</v>
      </c>
      <c r="G27" s="30">
        <v>1</v>
      </c>
      <c r="H27" s="30">
        <v>1</v>
      </c>
      <c r="I27" s="30">
        <v>1</v>
      </c>
      <c r="J27" s="30">
        <v>1</v>
      </c>
      <c r="K27" s="30">
        <v>1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</v>
      </c>
      <c r="R27" s="38">
        <f t="shared" si="4"/>
        <v>15</v>
      </c>
      <c r="S27" s="55">
        <v>0</v>
      </c>
      <c r="T27" s="55">
        <v>0</v>
      </c>
      <c r="U27" s="55">
        <v>1</v>
      </c>
      <c r="V27" s="55">
        <v>1</v>
      </c>
      <c r="W27" s="55">
        <v>0</v>
      </c>
      <c r="X27" s="39">
        <f t="shared" si="5"/>
        <v>2</v>
      </c>
      <c r="Y27" s="40">
        <v>4</v>
      </c>
      <c r="Z27" s="59">
        <v>1</v>
      </c>
      <c r="AA27" s="59">
        <v>3</v>
      </c>
      <c r="AB27" s="59">
        <v>1</v>
      </c>
      <c r="AC27" s="59">
        <v>1</v>
      </c>
      <c r="AD27" s="59">
        <v>2</v>
      </c>
      <c r="AE27" s="59">
        <v>3</v>
      </c>
      <c r="AF27" s="41">
        <f t="shared" si="8"/>
        <v>11</v>
      </c>
      <c r="AG27" s="27">
        <v>3</v>
      </c>
      <c r="AH27" s="27">
        <v>2</v>
      </c>
      <c r="AI27" s="27">
        <v>2</v>
      </c>
      <c r="AJ27" s="41">
        <f t="shared" si="6"/>
        <v>7</v>
      </c>
      <c r="AK27" s="28">
        <v>2</v>
      </c>
      <c r="AL27" s="28">
        <v>1</v>
      </c>
      <c r="AM27" s="28">
        <v>2</v>
      </c>
      <c r="AN27" s="28">
        <v>1</v>
      </c>
      <c r="AO27" s="28">
        <v>1</v>
      </c>
      <c r="AP27" s="28">
        <v>1</v>
      </c>
      <c r="AQ27" s="28">
        <v>1</v>
      </c>
      <c r="AR27" s="42">
        <f t="shared" si="7"/>
        <v>9</v>
      </c>
      <c r="AS27" s="17">
        <f t="shared" si="0"/>
        <v>7.8000000000000007</v>
      </c>
      <c r="AT27" s="10"/>
      <c r="AU27" s="10">
        <f t="shared" si="1"/>
        <v>0</v>
      </c>
      <c r="AV27" s="16">
        <f t="shared" si="2"/>
        <v>7.8000000000000007</v>
      </c>
      <c r="AW27" s="48">
        <f t="shared" si="3"/>
        <v>41.313559322033903</v>
      </c>
      <c r="AX27" s="93"/>
    </row>
    <row r="28" spans="1:50" x14ac:dyDescent="0.3">
      <c r="A28" s="8">
        <v>21</v>
      </c>
      <c r="B28" s="9" t="s">
        <v>21</v>
      </c>
      <c r="C28" s="30">
        <v>1</v>
      </c>
      <c r="D28" s="30">
        <v>1</v>
      </c>
      <c r="E28" s="30">
        <v>1</v>
      </c>
      <c r="F28" s="30">
        <v>1</v>
      </c>
      <c r="G28" s="30">
        <v>1</v>
      </c>
      <c r="H28" s="30">
        <v>0</v>
      </c>
      <c r="I28" s="30">
        <v>1</v>
      </c>
      <c r="J28" s="30">
        <v>1</v>
      </c>
      <c r="K28" s="30">
        <v>1</v>
      </c>
      <c r="L28" s="30">
        <v>1</v>
      </c>
      <c r="M28" s="30">
        <v>1</v>
      </c>
      <c r="N28" s="30">
        <v>1</v>
      </c>
      <c r="O28" s="30">
        <v>1</v>
      </c>
      <c r="P28" s="30">
        <v>1</v>
      </c>
      <c r="Q28" s="30">
        <v>1</v>
      </c>
      <c r="R28" s="38">
        <f t="shared" si="4"/>
        <v>14</v>
      </c>
      <c r="S28" s="55">
        <v>1</v>
      </c>
      <c r="T28" s="55">
        <v>1</v>
      </c>
      <c r="U28" s="55">
        <v>1</v>
      </c>
      <c r="V28" s="55">
        <v>0</v>
      </c>
      <c r="W28" s="55">
        <v>1</v>
      </c>
      <c r="X28" s="39">
        <f t="shared" si="5"/>
        <v>4</v>
      </c>
      <c r="Y28" s="40">
        <v>4.5</v>
      </c>
      <c r="Z28" s="59">
        <v>2</v>
      </c>
      <c r="AA28" s="59">
        <v>2</v>
      </c>
      <c r="AB28" s="59">
        <v>2</v>
      </c>
      <c r="AC28" s="59">
        <v>2</v>
      </c>
      <c r="AD28" s="59">
        <v>4</v>
      </c>
      <c r="AE28" s="59">
        <v>4</v>
      </c>
      <c r="AF28" s="41">
        <f t="shared" si="8"/>
        <v>16</v>
      </c>
      <c r="AG28" s="27">
        <v>3</v>
      </c>
      <c r="AH28" s="27">
        <v>1</v>
      </c>
      <c r="AI28" s="27">
        <v>2</v>
      </c>
      <c r="AJ28" s="41">
        <f t="shared" si="6"/>
        <v>6</v>
      </c>
      <c r="AK28" s="28">
        <v>4</v>
      </c>
      <c r="AL28" s="28">
        <v>4</v>
      </c>
      <c r="AM28" s="28">
        <v>3</v>
      </c>
      <c r="AN28" s="28">
        <v>3</v>
      </c>
      <c r="AO28" s="28">
        <v>4</v>
      </c>
      <c r="AP28" s="28">
        <v>3</v>
      </c>
      <c r="AQ28" s="28">
        <v>3</v>
      </c>
      <c r="AR28" s="42">
        <f t="shared" si="7"/>
        <v>24</v>
      </c>
      <c r="AS28" s="17">
        <f t="shared" si="0"/>
        <v>0</v>
      </c>
      <c r="AT28" s="10"/>
      <c r="AU28" s="10">
        <f t="shared" si="1"/>
        <v>0</v>
      </c>
      <c r="AV28" s="16">
        <f t="shared" si="2"/>
        <v>0</v>
      </c>
      <c r="AW28" s="48">
        <f t="shared" si="3"/>
        <v>0</v>
      </c>
      <c r="AX28" s="94" t="s">
        <v>48</v>
      </c>
    </row>
    <row r="29" spans="1:50" x14ac:dyDescent="0.3">
      <c r="A29" s="23">
        <v>22</v>
      </c>
      <c r="B29" s="24" t="s">
        <v>22</v>
      </c>
      <c r="C29" s="43">
        <v>1</v>
      </c>
      <c r="D29" s="43">
        <v>1</v>
      </c>
      <c r="E29" s="43">
        <v>1</v>
      </c>
      <c r="F29" s="43">
        <v>1</v>
      </c>
      <c r="G29" s="43">
        <v>1</v>
      </c>
      <c r="H29" s="43">
        <v>1</v>
      </c>
      <c r="I29" s="43">
        <v>1</v>
      </c>
      <c r="J29" s="43">
        <v>1</v>
      </c>
      <c r="K29" s="43">
        <v>1</v>
      </c>
      <c r="L29" s="43">
        <v>1</v>
      </c>
      <c r="M29" s="43">
        <v>1</v>
      </c>
      <c r="N29" s="43">
        <v>1</v>
      </c>
      <c r="O29" s="43">
        <v>1</v>
      </c>
      <c r="P29" s="43">
        <v>1</v>
      </c>
      <c r="Q29" s="43">
        <v>1</v>
      </c>
      <c r="R29" s="44">
        <f t="shared" si="4"/>
        <v>15</v>
      </c>
      <c r="S29" s="55"/>
      <c r="T29" s="55"/>
      <c r="U29" s="55"/>
      <c r="V29" s="55"/>
      <c r="W29" s="55"/>
      <c r="X29" s="45">
        <f t="shared" si="5"/>
        <v>0</v>
      </c>
      <c r="Y29" s="44">
        <v>0</v>
      </c>
      <c r="Z29" s="59"/>
      <c r="AA29" s="59"/>
      <c r="AB29" s="59"/>
      <c r="AC29" s="59"/>
      <c r="AD29" s="59"/>
      <c r="AE29" s="59"/>
      <c r="AF29" s="46">
        <f t="shared" si="8"/>
        <v>0</v>
      </c>
      <c r="AG29" s="29"/>
      <c r="AH29" s="29"/>
      <c r="AI29" s="29"/>
      <c r="AJ29" s="46">
        <f t="shared" si="6"/>
        <v>0</v>
      </c>
      <c r="AK29" s="47"/>
      <c r="AL29" s="29"/>
      <c r="AM29" s="29"/>
      <c r="AN29" s="29"/>
      <c r="AO29" s="29"/>
      <c r="AP29" s="29"/>
      <c r="AQ29" s="29"/>
      <c r="AR29" s="45">
        <f t="shared" si="7"/>
        <v>0</v>
      </c>
      <c r="AS29" s="25">
        <f t="shared" si="0"/>
        <v>0</v>
      </c>
      <c r="AT29" s="25"/>
      <c r="AU29" s="25">
        <f t="shared" si="1"/>
        <v>0</v>
      </c>
      <c r="AV29" s="25">
        <f t="shared" si="2"/>
        <v>0</v>
      </c>
      <c r="AW29" s="26">
        <f t="shared" si="3"/>
        <v>0</v>
      </c>
      <c r="AX29" s="89" t="s">
        <v>102</v>
      </c>
    </row>
    <row r="30" spans="1:50" x14ac:dyDescent="0.3">
      <c r="A30" s="8">
        <v>23</v>
      </c>
      <c r="B30" s="9" t="s">
        <v>23</v>
      </c>
      <c r="C30" s="30">
        <v>1</v>
      </c>
      <c r="D30" s="30">
        <v>1</v>
      </c>
      <c r="E30" s="30">
        <v>1</v>
      </c>
      <c r="F30" s="30">
        <v>1</v>
      </c>
      <c r="G30" s="30">
        <v>1</v>
      </c>
      <c r="H30" s="30">
        <v>1</v>
      </c>
      <c r="I30" s="30">
        <v>1</v>
      </c>
      <c r="J30" s="30">
        <v>1</v>
      </c>
      <c r="K30" s="30">
        <v>1</v>
      </c>
      <c r="L30" s="30">
        <v>1</v>
      </c>
      <c r="M30" s="30">
        <v>1</v>
      </c>
      <c r="N30" s="30">
        <v>1</v>
      </c>
      <c r="O30" s="30">
        <v>1</v>
      </c>
      <c r="P30" s="30">
        <v>1</v>
      </c>
      <c r="Q30" s="30">
        <v>1</v>
      </c>
      <c r="R30" s="38">
        <f t="shared" si="4"/>
        <v>15</v>
      </c>
      <c r="S30" s="55">
        <v>0</v>
      </c>
      <c r="T30" s="55">
        <v>1</v>
      </c>
      <c r="U30" s="55">
        <v>1</v>
      </c>
      <c r="V30" s="55">
        <v>0</v>
      </c>
      <c r="W30" s="55">
        <v>0</v>
      </c>
      <c r="X30" s="39">
        <f t="shared" si="5"/>
        <v>2</v>
      </c>
      <c r="Y30" s="40">
        <v>4</v>
      </c>
      <c r="Z30" s="59">
        <v>1</v>
      </c>
      <c r="AA30" s="59">
        <v>2</v>
      </c>
      <c r="AB30" s="59">
        <v>2</v>
      </c>
      <c r="AC30" s="59">
        <v>2</v>
      </c>
      <c r="AD30" s="59">
        <v>3</v>
      </c>
      <c r="AE30" s="59">
        <v>2</v>
      </c>
      <c r="AF30" s="41">
        <f t="shared" si="8"/>
        <v>12</v>
      </c>
      <c r="AG30" s="27">
        <v>3</v>
      </c>
      <c r="AH30" s="27">
        <v>1</v>
      </c>
      <c r="AI30" s="27">
        <v>1</v>
      </c>
      <c r="AJ30" s="41">
        <f t="shared" si="6"/>
        <v>5</v>
      </c>
      <c r="AK30" s="28">
        <v>2</v>
      </c>
      <c r="AL30" s="28">
        <v>2</v>
      </c>
      <c r="AM30" s="28">
        <v>2</v>
      </c>
      <c r="AN30" s="28">
        <v>2</v>
      </c>
      <c r="AO30" s="28">
        <v>1</v>
      </c>
      <c r="AP30" s="28">
        <v>3</v>
      </c>
      <c r="AQ30" s="28">
        <v>1</v>
      </c>
      <c r="AR30" s="42">
        <f t="shared" si="7"/>
        <v>13</v>
      </c>
      <c r="AS30" s="17">
        <f t="shared" si="0"/>
        <v>9.2199999999999989</v>
      </c>
      <c r="AT30" s="10"/>
      <c r="AU30" s="10">
        <f t="shared" si="1"/>
        <v>0</v>
      </c>
      <c r="AV30" s="16">
        <f t="shared" si="2"/>
        <v>9.2199999999999989</v>
      </c>
      <c r="AW30" s="48">
        <f t="shared" si="3"/>
        <v>48.834745762711862</v>
      </c>
      <c r="AX30" s="90"/>
    </row>
    <row r="31" spans="1:50" x14ac:dyDescent="0.3">
      <c r="A31" s="8">
        <v>24</v>
      </c>
      <c r="B31" s="9" t="s">
        <v>24</v>
      </c>
      <c r="C31" s="30">
        <v>1</v>
      </c>
      <c r="D31" s="30">
        <v>1</v>
      </c>
      <c r="E31" s="30">
        <v>1</v>
      </c>
      <c r="F31" s="30">
        <v>1</v>
      </c>
      <c r="G31" s="30">
        <v>1</v>
      </c>
      <c r="H31" s="30">
        <v>1</v>
      </c>
      <c r="I31" s="30">
        <v>1</v>
      </c>
      <c r="J31" s="30">
        <v>1</v>
      </c>
      <c r="K31" s="30">
        <v>1</v>
      </c>
      <c r="L31" s="30">
        <v>1</v>
      </c>
      <c r="M31" s="30">
        <v>1</v>
      </c>
      <c r="N31" s="30">
        <v>1</v>
      </c>
      <c r="O31" s="30">
        <v>1</v>
      </c>
      <c r="P31" s="30">
        <v>1</v>
      </c>
      <c r="Q31" s="30">
        <v>1</v>
      </c>
      <c r="R31" s="38">
        <f t="shared" si="4"/>
        <v>15</v>
      </c>
      <c r="S31" s="55">
        <v>0</v>
      </c>
      <c r="T31" s="55">
        <v>1</v>
      </c>
      <c r="U31" s="55">
        <v>0</v>
      </c>
      <c r="V31" s="55">
        <v>1</v>
      </c>
      <c r="W31" s="55">
        <v>1</v>
      </c>
      <c r="X31" s="39">
        <f t="shared" si="5"/>
        <v>3</v>
      </c>
      <c r="Y31" s="40">
        <v>4.5</v>
      </c>
      <c r="Z31" s="59">
        <v>1</v>
      </c>
      <c r="AA31" s="59">
        <v>3</v>
      </c>
      <c r="AB31" s="59">
        <v>3</v>
      </c>
      <c r="AC31" s="59">
        <v>2</v>
      </c>
      <c r="AD31" s="59">
        <v>3</v>
      </c>
      <c r="AE31" s="59">
        <v>2</v>
      </c>
      <c r="AF31" s="41">
        <f t="shared" si="8"/>
        <v>14</v>
      </c>
      <c r="AG31" s="27">
        <v>3</v>
      </c>
      <c r="AH31" s="27">
        <v>3</v>
      </c>
      <c r="AI31" s="27">
        <v>2</v>
      </c>
      <c r="AJ31" s="41">
        <f t="shared" si="6"/>
        <v>8</v>
      </c>
      <c r="AK31" s="28">
        <v>3</v>
      </c>
      <c r="AL31" s="28">
        <v>1</v>
      </c>
      <c r="AM31" s="28">
        <v>1</v>
      </c>
      <c r="AN31" s="28">
        <v>2</v>
      </c>
      <c r="AO31" s="28">
        <v>1</v>
      </c>
      <c r="AP31" s="28">
        <v>2</v>
      </c>
      <c r="AQ31" s="28">
        <v>1</v>
      </c>
      <c r="AR31" s="42">
        <f t="shared" si="7"/>
        <v>11</v>
      </c>
      <c r="AS31" s="17">
        <f t="shared" si="0"/>
        <v>9.4400000000000013</v>
      </c>
      <c r="AT31" s="10"/>
      <c r="AU31" s="10">
        <f t="shared" si="1"/>
        <v>0</v>
      </c>
      <c r="AV31" s="16">
        <f t="shared" si="2"/>
        <v>9.4400000000000013</v>
      </c>
      <c r="AW31" s="48">
        <f t="shared" si="3"/>
        <v>50.000000000000007</v>
      </c>
      <c r="AX31" s="90"/>
    </row>
    <row r="32" spans="1:50" x14ac:dyDescent="0.3">
      <c r="A32" s="49">
        <v>25</v>
      </c>
      <c r="B32" s="50" t="s">
        <v>28</v>
      </c>
      <c r="C32" s="30">
        <v>1</v>
      </c>
      <c r="D32" s="30">
        <v>1</v>
      </c>
      <c r="E32" s="30">
        <v>1</v>
      </c>
      <c r="F32" s="30">
        <v>1</v>
      </c>
      <c r="G32" s="30">
        <v>1</v>
      </c>
      <c r="H32" s="30">
        <v>1</v>
      </c>
      <c r="I32" s="30">
        <v>1</v>
      </c>
      <c r="J32" s="30">
        <v>1</v>
      </c>
      <c r="K32" s="30">
        <v>1</v>
      </c>
      <c r="L32" s="30">
        <v>1</v>
      </c>
      <c r="M32" s="30">
        <v>1</v>
      </c>
      <c r="N32" s="30">
        <v>1</v>
      </c>
      <c r="O32" s="30">
        <v>1</v>
      </c>
      <c r="P32" s="30">
        <v>1</v>
      </c>
      <c r="Q32" s="30">
        <v>1</v>
      </c>
      <c r="R32" s="38">
        <f t="shared" si="4"/>
        <v>15</v>
      </c>
      <c r="S32" s="55">
        <v>0</v>
      </c>
      <c r="T32" s="55">
        <v>1</v>
      </c>
      <c r="U32" s="55">
        <v>1</v>
      </c>
      <c r="V32" s="55">
        <v>0</v>
      </c>
      <c r="W32" s="55">
        <v>1</v>
      </c>
      <c r="X32" s="39">
        <f t="shared" si="5"/>
        <v>3</v>
      </c>
      <c r="Y32" s="40">
        <v>4.5</v>
      </c>
      <c r="Z32" s="59">
        <v>4</v>
      </c>
      <c r="AA32" s="59">
        <v>1</v>
      </c>
      <c r="AB32" s="59">
        <v>4</v>
      </c>
      <c r="AC32" s="59">
        <v>3</v>
      </c>
      <c r="AD32" s="59">
        <v>4</v>
      </c>
      <c r="AE32" s="59">
        <v>4</v>
      </c>
      <c r="AF32" s="41">
        <f t="shared" si="8"/>
        <v>20</v>
      </c>
      <c r="AG32" s="27">
        <v>4</v>
      </c>
      <c r="AH32" s="27">
        <v>3</v>
      </c>
      <c r="AI32" s="27">
        <v>4</v>
      </c>
      <c r="AJ32" s="41">
        <f t="shared" si="6"/>
        <v>11</v>
      </c>
      <c r="AK32" s="28">
        <v>4</v>
      </c>
      <c r="AL32" s="28">
        <v>4</v>
      </c>
      <c r="AM32" s="28">
        <v>4</v>
      </c>
      <c r="AN32" s="28">
        <v>4</v>
      </c>
      <c r="AO32" s="28">
        <v>4</v>
      </c>
      <c r="AP32" s="28">
        <v>4</v>
      </c>
      <c r="AQ32" s="28">
        <v>4</v>
      </c>
      <c r="AR32" s="42">
        <f t="shared" si="7"/>
        <v>28</v>
      </c>
      <c r="AS32" s="17">
        <f t="shared" si="0"/>
        <v>17.86</v>
      </c>
      <c r="AT32" s="10"/>
      <c r="AU32" s="10">
        <f t="shared" si="1"/>
        <v>0</v>
      </c>
      <c r="AV32" s="16">
        <f t="shared" si="2"/>
        <v>17.86</v>
      </c>
      <c r="AW32" s="48">
        <f t="shared" si="3"/>
        <v>94.597457627118644</v>
      </c>
      <c r="AX32" s="90"/>
    </row>
    <row r="33" spans="1:50" x14ac:dyDescent="0.3">
      <c r="A33" s="49">
        <v>26</v>
      </c>
      <c r="B33" s="50" t="s">
        <v>25</v>
      </c>
      <c r="C33" s="30">
        <v>1</v>
      </c>
      <c r="D33" s="30">
        <v>1</v>
      </c>
      <c r="E33" s="30">
        <v>1</v>
      </c>
      <c r="F33" s="30">
        <v>1</v>
      </c>
      <c r="G33" s="30">
        <v>1</v>
      </c>
      <c r="H33" s="30">
        <v>1</v>
      </c>
      <c r="I33" s="30">
        <v>1</v>
      </c>
      <c r="J33" s="30">
        <v>1</v>
      </c>
      <c r="K33" s="30">
        <v>1</v>
      </c>
      <c r="L33" s="30">
        <v>1</v>
      </c>
      <c r="M33" s="30">
        <v>1</v>
      </c>
      <c r="N33" s="30">
        <v>1</v>
      </c>
      <c r="O33" s="30">
        <v>1</v>
      </c>
      <c r="P33" s="30">
        <v>1</v>
      </c>
      <c r="Q33" s="30">
        <v>1</v>
      </c>
      <c r="R33" s="38">
        <f t="shared" si="4"/>
        <v>15</v>
      </c>
      <c r="S33" s="55">
        <v>1</v>
      </c>
      <c r="T33" s="55">
        <v>1</v>
      </c>
      <c r="U33" s="55">
        <v>0</v>
      </c>
      <c r="V33" s="55">
        <v>0</v>
      </c>
      <c r="W33" s="55">
        <v>1</v>
      </c>
      <c r="X33" s="39">
        <f t="shared" si="5"/>
        <v>3</v>
      </c>
      <c r="Y33" s="40">
        <v>4.5</v>
      </c>
      <c r="Z33" s="59">
        <v>3</v>
      </c>
      <c r="AA33" s="59">
        <v>4</v>
      </c>
      <c r="AB33" s="59">
        <v>3</v>
      </c>
      <c r="AC33" s="59">
        <v>4</v>
      </c>
      <c r="AD33" s="59">
        <v>3</v>
      </c>
      <c r="AE33" s="59">
        <v>3</v>
      </c>
      <c r="AF33" s="41">
        <f t="shared" si="8"/>
        <v>20</v>
      </c>
      <c r="AG33" s="27">
        <v>4</v>
      </c>
      <c r="AH33" s="27">
        <v>4</v>
      </c>
      <c r="AI33" s="27">
        <v>3</v>
      </c>
      <c r="AJ33" s="41">
        <f t="shared" si="6"/>
        <v>11</v>
      </c>
      <c r="AK33" s="28">
        <v>4</v>
      </c>
      <c r="AL33" s="28">
        <v>3</v>
      </c>
      <c r="AM33" s="28">
        <v>3</v>
      </c>
      <c r="AN33" s="28">
        <v>3</v>
      </c>
      <c r="AO33" s="28">
        <v>4</v>
      </c>
      <c r="AP33" s="28">
        <v>4</v>
      </c>
      <c r="AQ33" s="28">
        <v>4</v>
      </c>
      <c r="AR33" s="42">
        <f t="shared" si="7"/>
        <v>25</v>
      </c>
      <c r="AS33" s="17">
        <f t="shared" si="0"/>
        <v>16.66</v>
      </c>
      <c r="AT33" s="10"/>
      <c r="AU33" s="10">
        <f t="shared" si="1"/>
        <v>0</v>
      </c>
      <c r="AV33" s="16">
        <f t="shared" si="2"/>
        <v>16.66</v>
      </c>
      <c r="AW33" s="48">
        <f t="shared" si="3"/>
        <v>88.241525423728817</v>
      </c>
      <c r="AX33" s="85"/>
    </row>
    <row r="34" spans="1:50" x14ac:dyDescent="0.3">
      <c r="AW34" t="s">
        <v>50</v>
      </c>
    </row>
    <row r="35" spans="1:50" ht="15" customHeight="1" x14ac:dyDescent="0.3">
      <c r="A35" s="8">
        <v>0</v>
      </c>
      <c r="B35" s="18" t="s">
        <v>42</v>
      </c>
      <c r="C35" s="30">
        <v>1</v>
      </c>
      <c r="D35" s="30">
        <v>1</v>
      </c>
      <c r="E35" s="30">
        <v>1</v>
      </c>
      <c r="F35" s="30">
        <v>1</v>
      </c>
      <c r="G35" s="30">
        <v>1</v>
      </c>
      <c r="H35" s="30">
        <v>1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0">
        <v>1</v>
      </c>
      <c r="O35" s="30">
        <v>1</v>
      </c>
      <c r="P35" s="30">
        <v>1</v>
      </c>
      <c r="Q35" s="30">
        <v>1</v>
      </c>
      <c r="R35" s="31">
        <f>SUM(C35:Q35)</f>
        <v>15</v>
      </c>
      <c r="S35" s="53">
        <v>1</v>
      </c>
      <c r="T35" s="53">
        <v>1</v>
      </c>
      <c r="U35" s="53">
        <v>1</v>
      </c>
      <c r="V35" s="53">
        <v>1</v>
      </c>
      <c r="W35" s="53">
        <v>1</v>
      </c>
      <c r="X35" s="33">
        <f>SUM(S35:W35)</f>
        <v>5</v>
      </c>
      <c r="Y35" s="33">
        <v>5</v>
      </c>
      <c r="Z35" s="57">
        <v>4</v>
      </c>
      <c r="AA35" s="57">
        <v>4</v>
      </c>
      <c r="AB35" s="57">
        <v>4</v>
      </c>
      <c r="AC35" s="57">
        <v>4</v>
      </c>
      <c r="AD35" s="57">
        <v>4</v>
      </c>
      <c r="AE35" s="57">
        <v>4</v>
      </c>
      <c r="AF35" s="33">
        <f>SUM(Z35:AE35)</f>
        <v>24</v>
      </c>
      <c r="AG35" s="32">
        <v>4</v>
      </c>
      <c r="AH35" s="32">
        <v>4</v>
      </c>
      <c r="AI35" s="32">
        <v>4</v>
      </c>
      <c r="AJ35" s="33">
        <f>SUM(AG35:AI35)</f>
        <v>12</v>
      </c>
      <c r="AK35" s="34">
        <v>4</v>
      </c>
      <c r="AL35" s="34">
        <v>4</v>
      </c>
      <c r="AM35" s="34">
        <v>4</v>
      </c>
      <c r="AN35" s="34">
        <v>4</v>
      </c>
      <c r="AO35" s="34">
        <v>4</v>
      </c>
      <c r="AP35" s="34">
        <v>4</v>
      </c>
      <c r="AQ35" s="34">
        <v>4</v>
      </c>
      <c r="AR35" s="35">
        <f>SUM(AK35:AQ35)</f>
        <v>28</v>
      </c>
      <c r="AS35" s="17">
        <f t="shared" ref="AS35:AS37" si="9">((SUM(R35-14)))*(((0.6)*(Y35*0.4+AF35*0.3+AJ35*0.3))+((0.4)*(AR35)))</f>
        <v>18.88</v>
      </c>
      <c r="AT35" s="10">
        <v>0</v>
      </c>
      <c r="AU35" s="10">
        <f>IF(AT35=0,0,$AU$4)</f>
        <v>0</v>
      </c>
      <c r="AV35" s="16">
        <f>AS35+AU35</f>
        <v>18.88</v>
      </c>
      <c r="AW35" s="48">
        <f>(AV35*100)/18.88</f>
        <v>100</v>
      </c>
      <c r="AX35" s="85"/>
    </row>
    <row r="36" spans="1:50" ht="15" customHeight="1" x14ac:dyDescent="0.3">
      <c r="A36" s="8">
        <v>0</v>
      </c>
      <c r="B36" s="18" t="s">
        <v>44</v>
      </c>
      <c r="C36" s="30">
        <v>0</v>
      </c>
      <c r="D36" s="30">
        <v>1</v>
      </c>
      <c r="E36" s="30">
        <v>1</v>
      </c>
      <c r="F36" s="30">
        <v>1</v>
      </c>
      <c r="G36" s="30">
        <v>1</v>
      </c>
      <c r="H36" s="30">
        <v>1</v>
      </c>
      <c r="I36" s="30">
        <v>1</v>
      </c>
      <c r="J36" s="30">
        <v>1</v>
      </c>
      <c r="K36" s="30">
        <v>1</v>
      </c>
      <c r="L36" s="30">
        <v>1</v>
      </c>
      <c r="M36" s="30">
        <v>1</v>
      </c>
      <c r="N36" s="30">
        <v>1</v>
      </c>
      <c r="O36" s="30">
        <v>1</v>
      </c>
      <c r="P36" s="30">
        <v>1</v>
      </c>
      <c r="Q36" s="30">
        <v>1</v>
      </c>
      <c r="R36" s="31">
        <f t="shared" ref="R36:R38" si="10">SUM(C36:Q36)</f>
        <v>14</v>
      </c>
      <c r="S36" s="53">
        <v>1</v>
      </c>
      <c r="T36" s="53">
        <v>1</v>
      </c>
      <c r="U36" s="53">
        <v>1</v>
      </c>
      <c r="V36" s="53">
        <v>1</v>
      </c>
      <c r="W36" s="53">
        <v>1</v>
      </c>
      <c r="X36" s="33">
        <f t="shared" ref="X36:X38" si="11">SUM(S36:W36)</f>
        <v>5</v>
      </c>
      <c r="Y36" s="33">
        <v>5</v>
      </c>
      <c r="Z36" s="57">
        <v>4</v>
      </c>
      <c r="AA36" s="57">
        <v>4</v>
      </c>
      <c r="AB36" s="57">
        <v>4</v>
      </c>
      <c r="AC36" s="57">
        <v>4</v>
      </c>
      <c r="AD36" s="57">
        <v>4</v>
      </c>
      <c r="AE36" s="57">
        <v>4</v>
      </c>
      <c r="AF36" s="33">
        <f t="shared" ref="AF36:AF38" si="12">SUM(Z36:AE36)</f>
        <v>24</v>
      </c>
      <c r="AG36" s="32">
        <v>4</v>
      </c>
      <c r="AH36" s="32">
        <v>4</v>
      </c>
      <c r="AI36" s="32">
        <v>4</v>
      </c>
      <c r="AJ36" s="33">
        <f t="shared" ref="AJ36:AJ38" si="13">SUM(AG36:AI36)</f>
        <v>12</v>
      </c>
      <c r="AK36" s="34">
        <v>4</v>
      </c>
      <c r="AL36" s="34">
        <v>4</v>
      </c>
      <c r="AM36" s="34">
        <v>4</v>
      </c>
      <c r="AN36" s="34">
        <v>4</v>
      </c>
      <c r="AO36" s="34">
        <v>4</v>
      </c>
      <c r="AP36" s="34">
        <v>4</v>
      </c>
      <c r="AQ36" s="34">
        <v>4</v>
      </c>
      <c r="AR36" s="35">
        <f t="shared" ref="AR36:AR38" si="14">SUM(AK36:AQ36)</f>
        <v>28</v>
      </c>
      <c r="AS36" s="17">
        <f t="shared" si="9"/>
        <v>0</v>
      </c>
      <c r="AT36" s="10">
        <v>0</v>
      </c>
      <c r="AU36" s="10">
        <f t="shared" ref="AU36:AU38" si="15">IF(AT36=0,0,$AU$4)</f>
        <v>0</v>
      </c>
      <c r="AV36" s="16">
        <f t="shared" ref="AV36:AV38" si="16">AS36+AU36</f>
        <v>0</v>
      </c>
      <c r="AW36" s="48">
        <f t="shared" ref="AW36:AW38" si="17">(AV36*100)/18.88</f>
        <v>0</v>
      </c>
      <c r="AX36" s="85"/>
    </row>
    <row r="37" spans="1:50" ht="15" customHeight="1" x14ac:dyDescent="0.3">
      <c r="A37" s="8">
        <v>0</v>
      </c>
      <c r="B37" s="18" t="s">
        <v>45</v>
      </c>
      <c r="C37" s="30">
        <v>1</v>
      </c>
      <c r="D37" s="30">
        <v>1</v>
      </c>
      <c r="E37" s="30">
        <v>1</v>
      </c>
      <c r="F37" s="30">
        <v>1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  <c r="L37" s="30">
        <v>1</v>
      </c>
      <c r="M37" s="30">
        <v>1</v>
      </c>
      <c r="N37" s="30">
        <v>1</v>
      </c>
      <c r="O37" s="30">
        <v>1</v>
      </c>
      <c r="P37" s="30">
        <v>1</v>
      </c>
      <c r="Q37" s="30">
        <v>1</v>
      </c>
      <c r="R37" s="31">
        <f t="shared" si="10"/>
        <v>15</v>
      </c>
      <c r="S37" s="53">
        <v>1</v>
      </c>
      <c r="T37" s="53">
        <v>1</v>
      </c>
      <c r="U37" s="53">
        <v>1</v>
      </c>
      <c r="V37" s="53">
        <v>1</v>
      </c>
      <c r="W37" s="53">
        <v>1</v>
      </c>
      <c r="X37" s="33">
        <f t="shared" si="11"/>
        <v>5</v>
      </c>
      <c r="Y37" s="33">
        <v>5</v>
      </c>
      <c r="Z37" s="57">
        <v>4</v>
      </c>
      <c r="AA37" s="57">
        <v>4</v>
      </c>
      <c r="AB37" s="57">
        <v>4</v>
      </c>
      <c r="AC37" s="57">
        <v>4</v>
      </c>
      <c r="AD37" s="57">
        <v>4</v>
      </c>
      <c r="AE37" s="57">
        <v>4</v>
      </c>
      <c r="AF37" s="33">
        <f t="shared" si="12"/>
        <v>24</v>
      </c>
      <c r="AG37" s="32">
        <v>4</v>
      </c>
      <c r="AH37" s="32">
        <v>4</v>
      </c>
      <c r="AI37" s="32">
        <v>4</v>
      </c>
      <c r="AJ37" s="33">
        <f t="shared" si="13"/>
        <v>12</v>
      </c>
      <c r="AK37" s="34">
        <v>4</v>
      </c>
      <c r="AL37" s="34">
        <v>4</v>
      </c>
      <c r="AM37" s="34">
        <v>4</v>
      </c>
      <c r="AN37" s="34">
        <v>4</v>
      </c>
      <c r="AO37" s="34">
        <v>4</v>
      </c>
      <c r="AP37" s="34">
        <v>4</v>
      </c>
      <c r="AQ37" s="34">
        <v>4</v>
      </c>
      <c r="AR37" s="35">
        <f t="shared" si="14"/>
        <v>28</v>
      </c>
      <c r="AS37" s="17">
        <f t="shared" si="9"/>
        <v>18.88</v>
      </c>
      <c r="AT37" s="10">
        <v>1</v>
      </c>
      <c r="AU37" s="10" t="e">
        <f t="shared" si="15"/>
        <v>#REF!</v>
      </c>
      <c r="AV37" s="16" t="e">
        <f t="shared" si="16"/>
        <v>#REF!</v>
      </c>
      <c r="AW37" s="48" t="e">
        <f t="shared" si="17"/>
        <v>#REF!</v>
      </c>
      <c r="AX37" s="85"/>
    </row>
    <row r="38" spans="1:50" ht="15" customHeight="1" x14ac:dyDescent="0.3">
      <c r="A38" s="21">
        <v>0</v>
      </c>
      <c r="B38" s="18" t="s">
        <v>46</v>
      </c>
      <c r="C38" s="30">
        <v>1</v>
      </c>
      <c r="D38" s="30">
        <v>1</v>
      </c>
      <c r="E38" s="30">
        <v>1</v>
      </c>
      <c r="F38" s="30">
        <v>1</v>
      </c>
      <c r="G38" s="30">
        <v>1</v>
      </c>
      <c r="H38" s="30">
        <v>1</v>
      </c>
      <c r="I38" s="30">
        <v>1</v>
      </c>
      <c r="J38" s="30">
        <v>1</v>
      </c>
      <c r="K38" s="30">
        <v>1</v>
      </c>
      <c r="L38" s="30">
        <v>1</v>
      </c>
      <c r="M38" s="30">
        <v>1</v>
      </c>
      <c r="N38" s="30">
        <v>1</v>
      </c>
      <c r="O38" s="30">
        <v>1</v>
      </c>
      <c r="P38" s="30">
        <v>1</v>
      </c>
      <c r="Q38" s="30">
        <v>1</v>
      </c>
      <c r="R38" s="31">
        <f t="shared" si="10"/>
        <v>15</v>
      </c>
      <c r="S38" s="54">
        <v>0</v>
      </c>
      <c r="T38" s="54">
        <v>1</v>
      </c>
      <c r="U38" s="54">
        <v>1</v>
      </c>
      <c r="V38" s="54">
        <v>1</v>
      </c>
      <c r="W38" s="54">
        <v>1</v>
      </c>
      <c r="X38" s="51">
        <f t="shared" si="11"/>
        <v>4</v>
      </c>
      <c r="Y38" s="33">
        <v>4.5</v>
      </c>
      <c r="Z38" s="58">
        <v>4</v>
      </c>
      <c r="AA38" s="58">
        <v>2</v>
      </c>
      <c r="AB38" s="58">
        <v>4</v>
      </c>
      <c r="AC38" s="58">
        <v>3</v>
      </c>
      <c r="AD38" s="58">
        <v>4</v>
      </c>
      <c r="AE38" s="58">
        <v>4</v>
      </c>
      <c r="AF38" s="33">
        <f t="shared" si="12"/>
        <v>21</v>
      </c>
      <c r="AG38" s="36">
        <v>4</v>
      </c>
      <c r="AH38" s="36">
        <v>2</v>
      </c>
      <c r="AI38" s="36">
        <v>3</v>
      </c>
      <c r="AJ38" s="33">
        <f t="shared" si="13"/>
        <v>9</v>
      </c>
      <c r="AK38" s="37">
        <v>4</v>
      </c>
      <c r="AL38" s="37">
        <v>3</v>
      </c>
      <c r="AM38" s="37">
        <v>4</v>
      </c>
      <c r="AN38" s="37">
        <v>3</v>
      </c>
      <c r="AO38" s="37">
        <v>2</v>
      </c>
      <c r="AP38" s="37">
        <v>2</v>
      </c>
      <c r="AQ38" s="37">
        <v>4</v>
      </c>
      <c r="AR38" s="35">
        <f t="shared" si="14"/>
        <v>22</v>
      </c>
      <c r="AS38" s="17">
        <f>((SUM(R38-14)))*(((0.6)*(Y38*0.4+AF38*0.3+AJ38*0.3))+((0.4)*(AR38)))</f>
        <v>15.280000000000001</v>
      </c>
      <c r="AT38" s="10">
        <v>0</v>
      </c>
      <c r="AU38" s="10">
        <f t="shared" si="15"/>
        <v>0</v>
      </c>
      <c r="AV38" s="16">
        <f t="shared" si="16"/>
        <v>15.280000000000001</v>
      </c>
      <c r="AW38" s="48">
        <f t="shared" si="17"/>
        <v>80.932203389830519</v>
      </c>
      <c r="AX38" s="85"/>
    </row>
    <row r="39" spans="1:50" ht="15" thickBot="1" x14ac:dyDescent="0.35"/>
    <row r="40" spans="1:50" ht="15" customHeight="1" x14ac:dyDescent="0.3">
      <c r="C40" s="101" t="s">
        <v>99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3"/>
      <c r="AT40" s="75"/>
      <c r="AU40" s="75"/>
    </row>
    <row r="41" spans="1:50" ht="15" customHeight="1" x14ac:dyDescent="0.3"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6"/>
      <c r="AT41" s="75"/>
      <c r="AU41" s="75"/>
    </row>
    <row r="42" spans="1:50" ht="15" customHeight="1" thickBot="1" x14ac:dyDescent="0.35">
      <c r="C42" s="107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9"/>
      <c r="AT42" s="75"/>
      <c r="AU42" s="75"/>
    </row>
    <row r="43" spans="1:50" ht="15" customHeight="1" x14ac:dyDescent="0.3"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</row>
    <row r="44" spans="1:50" ht="15" customHeight="1" x14ac:dyDescent="0.3"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</row>
    <row r="45" spans="1:50" ht="15" customHeight="1" x14ac:dyDescent="0.3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</row>
    <row r="46" spans="1:50" ht="15" customHeight="1" x14ac:dyDescent="0.3"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</row>
  </sheetData>
  <mergeCells count="10">
    <mergeCell ref="C1:AS1"/>
    <mergeCell ref="C40:AS42"/>
    <mergeCell ref="C5:R5"/>
    <mergeCell ref="AK5:AR5"/>
    <mergeCell ref="C6:R6"/>
    <mergeCell ref="S6:Y6"/>
    <mergeCell ref="Z6:AF6"/>
    <mergeCell ref="AK6:AR6"/>
    <mergeCell ref="AG6:AJ6"/>
    <mergeCell ref="S5:AJ5"/>
  </mergeCells>
  <conditionalFormatting sqref="AS8:AS33">
    <cfRule type="cellIs" dxfId="2" priority="3" operator="lessThan">
      <formula>0.000000001</formula>
    </cfRule>
  </conditionalFormatting>
  <conditionalFormatting sqref="AW8:AW33">
    <cfRule type="top10" dxfId="1" priority="2" rank="8"/>
  </conditionalFormatting>
  <conditionalFormatting sqref="AS35:AS38">
    <cfRule type="cellIs" dxfId="0" priority="1" operator="lessThan">
      <formula>0.000000001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ECF2-F747-A447-A9FB-953CE27F5A1F}">
  <dimension ref="B2:F14"/>
  <sheetViews>
    <sheetView tabSelected="1" workbookViewId="0">
      <selection activeCell="D21" sqref="D21"/>
    </sheetView>
  </sheetViews>
  <sheetFormatPr defaultColWidth="10.77734375" defaultRowHeight="21" x14ac:dyDescent="0.4"/>
  <cols>
    <col min="1" max="1" width="10.77734375" style="72"/>
    <col min="2" max="2" width="6.33203125" style="73" bestFit="1" customWidth="1"/>
    <col min="3" max="3" width="43.6640625" style="72" bestFit="1" customWidth="1"/>
    <col min="4" max="4" width="21.77734375" style="73" customWidth="1"/>
    <col min="5" max="5" width="28" style="73" customWidth="1"/>
    <col min="6" max="6" width="21.77734375" style="72" customWidth="1"/>
    <col min="7" max="16384" width="10.77734375" style="72"/>
  </cols>
  <sheetData>
    <row r="2" spans="2:6" ht="25.8" x14ac:dyDescent="0.5">
      <c r="B2" s="118" t="s">
        <v>94</v>
      </c>
      <c r="C2" s="118"/>
      <c r="D2" s="118"/>
      <c r="E2" s="118"/>
      <c r="F2" s="118"/>
    </row>
    <row r="4" spans="2:6" s="73" customFormat="1" x14ac:dyDescent="0.4">
      <c r="B4" s="76" t="s">
        <v>0</v>
      </c>
      <c r="C4" s="77" t="s">
        <v>1</v>
      </c>
      <c r="D4" s="77" t="s">
        <v>38</v>
      </c>
      <c r="E4" s="77" t="s">
        <v>43</v>
      </c>
    </row>
    <row r="5" spans="2:6" x14ac:dyDescent="0.4">
      <c r="B5" s="81">
        <v>15</v>
      </c>
      <c r="C5" s="74" t="s">
        <v>15</v>
      </c>
      <c r="D5" s="82">
        <v>17.86</v>
      </c>
      <c r="E5" s="78">
        <v>94.597457627118644</v>
      </c>
    </row>
    <row r="6" spans="2:6" x14ac:dyDescent="0.4">
      <c r="B6" s="81">
        <v>25</v>
      </c>
      <c r="C6" s="74" t="s">
        <v>96</v>
      </c>
      <c r="D6" s="82">
        <v>17.86</v>
      </c>
      <c r="E6" s="78">
        <v>94.597457627118644</v>
      </c>
    </row>
    <row r="7" spans="2:6" x14ac:dyDescent="0.4">
      <c r="B7" s="81">
        <v>6</v>
      </c>
      <c r="C7" s="74" t="s">
        <v>6</v>
      </c>
      <c r="D7" s="82">
        <v>17.48</v>
      </c>
      <c r="E7" s="78">
        <v>92.584745762711876</v>
      </c>
    </row>
    <row r="8" spans="2:6" x14ac:dyDescent="0.4">
      <c r="B8" s="81">
        <v>8</v>
      </c>
      <c r="C8" s="74" t="s">
        <v>8</v>
      </c>
      <c r="D8" s="82">
        <v>16.84</v>
      </c>
      <c r="E8" s="78">
        <v>89.194915254237287</v>
      </c>
    </row>
    <row r="9" spans="2:6" x14ac:dyDescent="0.4">
      <c r="B9" s="81">
        <v>26</v>
      </c>
      <c r="C9" s="74" t="s">
        <v>95</v>
      </c>
      <c r="D9" s="82">
        <v>16.66</v>
      </c>
      <c r="E9" s="78">
        <v>88.241525423728817</v>
      </c>
    </row>
    <row r="10" spans="2:6" x14ac:dyDescent="0.4">
      <c r="B10" s="81">
        <v>7</v>
      </c>
      <c r="C10" s="74" t="s">
        <v>7</v>
      </c>
      <c r="D10" s="82">
        <v>15.68</v>
      </c>
      <c r="E10" s="78">
        <v>83.050847457627128</v>
      </c>
    </row>
    <row r="11" spans="2:6" x14ac:dyDescent="0.4">
      <c r="B11" s="81">
        <v>4</v>
      </c>
      <c r="C11" s="74" t="s">
        <v>4</v>
      </c>
      <c r="D11" s="82">
        <v>15.36</v>
      </c>
      <c r="E11" s="78">
        <v>81.355932203389841</v>
      </c>
    </row>
    <row r="12" spans="2:6" x14ac:dyDescent="0.4">
      <c r="B12" s="83">
        <v>1</v>
      </c>
      <c r="C12" s="74" t="s">
        <v>2</v>
      </c>
      <c r="D12" s="83">
        <v>13.720000000000002</v>
      </c>
      <c r="E12" s="78">
        <v>72.669491525423751</v>
      </c>
      <c r="F12" s="79" t="s">
        <v>89</v>
      </c>
    </row>
    <row r="13" spans="2:6" x14ac:dyDescent="0.4">
      <c r="B13" s="82">
        <v>14</v>
      </c>
      <c r="C13" s="74" t="s">
        <v>14</v>
      </c>
      <c r="D13" s="82">
        <v>13.58</v>
      </c>
      <c r="E13" s="78">
        <v>71.927966101694906</v>
      </c>
      <c r="F13" s="79" t="s">
        <v>89</v>
      </c>
    </row>
    <row r="14" spans="2:6" x14ac:dyDescent="0.4">
      <c r="B14" s="72"/>
      <c r="E14" s="72"/>
    </row>
  </sheetData>
  <mergeCells count="1">
    <mergeCell ref="B2:F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Glosario</vt:lpstr>
      <vt:lpstr>Evaluaciones</vt:lpstr>
      <vt:lpstr>Mejores puntajes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Alcántara</dc:creator>
  <cp:lastModifiedBy>MónicaTapiaA</cp:lastModifiedBy>
  <dcterms:created xsi:type="dcterms:W3CDTF">2018-07-27T23:40:32Z</dcterms:created>
  <dcterms:modified xsi:type="dcterms:W3CDTF">2020-02-07T02:51:32Z</dcterms:modified>
</cp:coreProperties>
</file>